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600" yWindow="570" windowWidth="27735" windowHeight="11700"/>
  </bookViews>
  <sheets>
    <sheet name="部门财务收支预算总表" sheetId="1" r:id="rId1"/>
    <sheet name="部门收入预算表" sheetId="2" r:id="rId2"/>
    <sheet name="部门支出预算表" sheetId="3" r:id="rId3"/>
    <sheet name="部门财政拨款收支预算总表" sheetId="4" r:id="rId4"/>
    <sheet name="一般公共预算支出预算表（按功能科目分类）" sheetId="5" r:id="rId5"/>
    <sheet name="一般公共预算“三公”经费支出预算表" sheetId="6" r:id="rId6"/>
    <sheet name="部门基本支出预算表" sheetId="7" r:id="rId7"/>
    <sheet name="部门项目支出预算表" sheetId="8" r:id="rId8"/>
    <sheet name="部门项目支出绩效目标表" sheetId="9" r:id="rId9"/>
    <sheet name="部门政府性基金预算支出预算表" sheetId="10" r:id="rId10"/>
    <sheet name="部门政府采购预算表" sheetId="11" r:id="rId11"/>
    <sheet name="部门政府购买服务预算表" sheetId="12" r:id="rId12"/>
    <sheet name="市对下转移支付预算表" sheetId="13" r:id="rId13"/>
    <sheet name="市对下转移支付绩效目标表" sheetId="14" r:id="rId14"/>
    <sheet name="新增资产配置表" sheetId="15" r:id="rId15"/>
    <sheet name="上级转移支付补助项目支出预算表" sheetId="16" r:id="rId16"/>
    <sheet name="部门项目中期规划预算表" sheetId="17" r:id="rId17"/>
  </sheets>
  <definedNames>
    <definedName name="_xlnm.Print_Titles" localSheetId="0">部门财务收支预算总表!$A:$A,部门财务收支预算总表!$1:$1</definedName>
    <definedName name="_xlnm.Print_Titles" localSheetId="3">部门财政拨款收支预算总表!$A:$A,部门财政拨款收支预算总表!$1:$1</definedName>
    <definedName name="_xlnm.Print_Titles" localSheetId="6">部门基本支出预算表!$A:$A,部门基本支出预算表!$1:$1</definedName>
    <definedName name="_xlnm.Print_Titles" localSheetId="1">部门收入预算表!$A:$A,部门收入预算表!$1:$1</definedName>
    <definedName name="_xlnm.Print_Titles" localSheetId="8">部门项目支出绩效目标表!$A:$A,部门项目支出绩效目标表!$1:$1</definedName>
    <definedName name="_xlnm.Print_Titles" localSheetId="7">部门项目支出预算表!$A:$A,部门项目支出预算表!$1:$1</definedName>
    <definedName name="_xlnm.Print_Titles" localSheetId="16">部门项目中期规划预算表!$A:$A,部门项目中期规划预算表!$1:$1</definedName>
    <definedName name="_xlnm.Print_Titles" localSheetId="10">部门政府采购预算表!$A:$A,部门政府采购预算表!$1:$1</definedName>
    <definedName name="_xlnm.Print_Titles" localSheetId="11">部门政府购买服务预算表!$A:$A,部门政府购买服务预算表!$1:$1</definedName>
    <definedName name="_xlnm.Print_Titles" localSheetId="9">部门政府性基金预算支出预算表!$A:$A,部门政府性基金预算支出预算表!$1:$6</definedName>
    <definedName name="_xlnm.Print_Titles" localSheetId="2">部门支出预算表!$A:$A,部门支出预算表!$1:$1</definedName>
    <definedName name="_xlnm.Print_Titles" localSheetId="15">上级转移支付补助项目支出预算表!$A:$A,上级转移支付补助项目支出预算表!$1:$1</definedName>
    <definedName name="_xlnm.Print_Titles" localSheetId="13">市对下转移支付绩效目标表!$A:$A,市对下转移支付绩效目标表!$1:$1</definedName>
    <definedName name="_xlnm.Print_Titles" localSheetId="12">市对下转移支付预算表!$A:$A,市对下转移支付预算表!$1:$1</definedName>
    <definedName name="_xlnm.Print_Titles" localSheetId="14">新增资产配置表!$A:$A,新增资产配置表!$1:$1</definedName>
    <definedName name="_xlnm.Print_Titles" localSheetId="5">一般公共预算“三公”经费支出预算表!$A:$A,一般公共预算“三公”经费支出预算表!$1:$1</definedName>
    <definedName name="_xlnm.Print_Titles" localSheetId="4">'一般公共预算支出预算表（按功能科目分类）'!$A:$A,'一般公共预算支出预算表（按功能科目分类）'!$1:$5</definedName>
  </definedNames>
  <calcPr calcId="124519"/>
</workbook>
</file>

<file path=xl/calcChain.xml><?xml version="1.0" encoding="utf-8"?>
<calcChain xmlns="http://schemas.openxmlformats.org/spreadsheetml/2006/main">
  <c r="G6" i="17"/>
  <c r="F6"/>
  <c r="E6"/>
  <c r="A4"/>
  <c r="A3"/>
  <c r="A4" i="16"/>
  <c r="A3"/>
  <c r="A4" i="15"/>
  <c r="A3"/>
  <c r="A4" i="14"/>
  <c r="A3"/>
  <c r="A4" i="13"/>
  <c r="A3"/>
  <c r="A4" i="12"/>
  <c r="A3"/>
  <c r="A4" i="11"/>
  <c r="A3"/>
  <c r="A4" i="10"/>
  <c r="A3"/>
  <c r="A4" i="9"/>
  <c r="A3"/>
  <c r="A4" i="8"/>
  <c r="A3"/>
  <c r="A4" i="7"/>
  <c r="A3"/>
  <c r="A4" i="6"/>
  <c r="A3"/>
  <c r="A4" i="5"/>
  <c r="A3"/>
  <c r="A4" i="4"/>
  <c r="A3"/>
  <c r="A4" i="3"/>
  <c r="A3"/>
  <c r="A4" i="2"/>
  <c r="A3"/>
  <c r="A4" i="1"/>
  <c r="A3"/>
</calcChain>
</file>

<file path=xl/sharedStrings.xml><?xml version="1.0" encoding="utf-8"?>
<sst xmlns="http://schemas.openxmlformats.org/spreadsheetml/2006/main" count="1375" uniqueCount="504">
  <si>
    <t>预算01-1表</t>
  </si>
  <si>
    <t>单位：元</t>
  </si>
  <si>
    <t>收　　　　　　　　入</t>
  </si>
  <si>
    <t>支　　　　　　　　出</t>
  </si>
  <si>
    <t>项      目</t>
  </si>
  <si>
    <t>预算数</t>
  </si>
  <si>
    <t>项目(按功能分类)</t>
  </si>
  <si>
    <t>一、一般公共预算拨款收入</t>
  </si>
  <si>
    <t xml:space="preserve"> 一、一般公共服务支出</t>
  </si>
  <si>
    <t>二、政府性基金预算拨款收入</t>
  </si>
  <si>
    <t xml:space="preserve"> 二、外交支出</t>
  </si>
  <si>
    <t>三、国有资本经营预算拨款收入</t>
  </si>
  <si>
    <t xml:space="preserve"> 三、国防支出</t>
  </si>
  <si>
    <t>四、财政专户管理资金收入</t>
  </si>
  <si>
    <t xml:space="preserve"> 四、公共安全支出</t>
  </si>
  <si>
    <t>五、单位资金</t>
  </si>
  <si>
    <t xml:space="preserve"> 五、教育支出</t>
  </si>
  <si>
    <t>1、事业收入</t>
  </si>
  <si>
    <t xml:space="preserve"> 六、科学技术支出 </t>
  </si>
  <si>
    <t>2、事业单位经营收入</t>
  </si>
  <si>
    <t xml:space="preserve"> 七、文化旅游体育与传媒支出</t>
  </si>
  <si>
    <t>3、上级补助收入</t>
  </si>
  <si>
    <t xml:space="preserve"> 八、社会保障和就业支出</t>
  </si>
  <si>
    <t>4、附属单位上缴收入</t>
  </si>
  <si>
    <t xml:space="preserve"> 九、卫生健康支出</t>
  </si>
  <si>
    <t>5、其他收入</t>
  </si>
  <si>
    <t xml:space="preserve"> 十、节能环保支出</t>
  </si>
  <si>
    <t xml:space="preserve"> 十一、城乡社区支出</t>
  </si>
  <si>
    <t xml:space="preserve"> 十二、农林水支出</t>
  </si>
  <si>
    <t xml:space="preserve"> 十三、交通运输支出</t>
  </si>
  <si>
    <t xml:space="preserve"> 十四、资源勘探工业信息等支出</t>
  </si>
  <si>
    <t xml:space="preserve"> 十五、商业服务业等支出</t>
  </si>
  <si>
    <t xml:space="preserve"> 十六、金融支出</t>
  </si>
  <si>
    <t xml:space="preserve"> 十七、援助其他地区支出</t>
  </si>
  <si>
    <t xml:space="preserve"> 十八、自然资源海洋气象等支出</t>
  </si>
  <si>
    <t xml:space="preserve"> 十九、住房保障支出</t>
  </si>
  <si>
    <t xml:space="preserve"> 二十、粮油物资储备支出</t>
  </si>
  <si>
    <t xml:space="preserve"> 二十一、国有资本经营预算支出</t>
  </si>
  <si>
    <t xml:space="preserve"> 二十二、灾害防治及应急管理支出</t>
  </si>
  <si>
    <t xml:space="preserve"> 二十三、预备费</t>
  </si>
  <si>
    <t xml:space="preserve"> 二十四、其他支出</t>
  </si>
  <si>
    <t xml:space="preserve"> 二十五、转移性支出</t>
  </si>
  <si>
    <t xml:space="preserve"> 二十六、债务付息支出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</si>
  <si>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</si>
  <si>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</si>
  <si>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</si>
  <si>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</si>
  <si>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</si>
  <si>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</si>
  <si>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</si>
  <si>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</si>
  <si>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 出  总 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</si>
  <si>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</si>
  <si>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</si>
  <si>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</si>
  <si>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</si>
  <si>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</si>
  <si>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</si>
  <si>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</si>
  <si>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</si>
  <si>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</si>
  <si>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</si>
  <si>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</si>
  <si>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</si>
  <si>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</si>
  <si>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</si>
  <si>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</si>
  <si>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</si>
  <si>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</si>
  <si>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155</t>
  </si>
  <si>
    <t>昆明市档案馆</t>
  </si>
  <si>
    <t>155001</t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</si>
  <si>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</si>
  <si>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</si>
  <si>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</si>
  <si>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</si>
  <si>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</si>
  <si>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</si>
  <si>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</si>
  <si>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</si>
  <si>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</si>
  <si>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</si>
  <si>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</si>
  <si>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</si>
  <si>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</si>
  <si>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</si>
  <si>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</si>
  <si>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</si>
  <si>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</si>
  <si>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</si>
  <si>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</si>
  <si>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</si>
  <si>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</si>
  <si>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</si>
  <si>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</si>
  <si>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</si>
  <si>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</si>
  <si>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</si>
  <si>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201</t>
  </si>
  <si>
    <t>一般公共服务支出</t>
  </si>
  <si>
    <t>20126</t>
  </si>
  <si>
    <t>档案事务</t>
  </si>
  <si>
    <t>2012601</t>
  </si>
  <si>
    <t>行政运行</t>
  </si>
  <si>
    <t>2012604</t>
  </si>
  <si>
    <t>档案馆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</si>
  <si>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</si>
  <si>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</si>
  <si>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</si>
  <si>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</si>
  <si>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</si>
  <si>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</si>
  <si>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2080505</t>
  </si>
  <si>
    <t>机关事业单位基本养老保险缴费支出</t>
  </si>
  <si>
    <t>210</t>
  </si>
  <si>
    <t>卫生健康支出</t>
  </si>
  <si>
    <t>21011</t>
  </si>
  <si>
    <t>行政事业单位医疗</t>
  </si>
  <si>
    <t>2101101</t>
  </si>
  <si>
    <t>行政单位医疗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</si>
  <si>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</si>
  <si>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</si>
  <si>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</si>
  <si>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</si>
  <si>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</si>
  <si>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</si>
  <si>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</si>
  <si>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</si>
  <si>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</si>
  <si>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</si>
  <si>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</si>
  <si>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</si>
  <si>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预算02-1表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</si>
  <si>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</si>
  <si>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</si>
  <si>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</si>
  <si>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</si>
  <si>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</si>
  <si>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</si>
  <si>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</si>
  <si>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</si>
  <si>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</si>
  <si>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</si>
  <si>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</si>
  <si>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</si>
  <si>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</si>
  <si>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</si>
  <si>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</si>
  <si>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</si>
  <si>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</si>
  <si>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</si>
  <si>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</si>
  <si>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</si>
  <si>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</si>
  <si>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</si>
  <si>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</si>
  <si>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</si>
  <si>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</si>
  <si>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</si>
  <si>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</si>
  <si>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</si>
  <si>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</si>
  <si>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</si>
  <si>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（二十五）转移性支出</t>
  </si>
  <si>
    <t>（二十六）债务付息支出</t>
  </si>
  <si>
    <t>二、年终结转结余</t>
  </si>
  <si>
    <t>预算02-2表</t>
  </si>
  <si>
    <t>部门预算支出功能分类科目</t>
  </si>
  <si>
    <t>人员经费</t>
  </si>
  <si>
    <t>公用经费</t>
  </si>
  <si>
    <t>合  计</t>
  </si>
  <si>
    <t>预算03表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</si>
  <si>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</si>
  <si>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</si>
  <si>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</si>
  <si>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</si>
  <si>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</si>
  <si>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</si>
  <si>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</si>
  <si>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主管部门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</si>
  <si>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</si>
  <si>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</si>
  <si>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</si>
  <si>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</si>
  <si>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</si>
  <si>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</si>
  <si>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</si>
  <si>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</si>
  <si>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</si>
  <si>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</si>
  <si>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</si>
  <si>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</si>
  <si>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</si>
  <si>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</si>
  <si>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</si>
  <si>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</si>
  <si>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</si>
  <si>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530100210000000007017</t>
  </si>
  <si>
    <t>社会保障缴费</t>
  </si>
  <si>
    <t>30108</t>
  </si>
  <si>
    <t>机关事业单位基本养老保险缴费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</si>
  <si>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</si>
  <si>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</si>
  <si>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</si>
  <si>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</si>
  <si>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</si>
  <si>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</si>
  <si>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30307</t>
  </si>
  <si>
    <t>医疗费补助</t>
  </si>
  <si>
    <t>530100210000000007018</t>
  </si>
  <si>
    <t>30113</t>
  </si>
  <si>
    <t>530100210000000007019</t>
  </si>
  <si>
    <t>对个人和家庭的补助</t>
  </si>
  <si>
    <t>30305</t>
  </si>
  <si>
    <t>生活补助</t>
  </si>
  <si>
    <t>530100210000000007023</t>
  </si>
  <si>
    <t>工会经费</t>
  </si>
  <si>
    <t>30228</t>
  </si>
  <si>
    <t>530100210000000007025</t>
  </si>
  <si>
    <t>一般公用经费</t>
  </si>
  <si>
    <t>30201</t>
  </si>
  <si>
    <t>办公费</t>
  </si>
  <si>
    <t>30205</t>
  </si>
  <si>
    <t>水费</t>
  </si>
  <si>
    <t>30206</t>
  </si>
  <si>
    <t>电费</t>
  </si>
  <si>
    <t>30207</t>
  </si>
  <si>
    <t>邮电费</t>
  </si>
  <si>
    <t>30209</t>
  </si>
  <si>
    <t>物业管理费</t>
  </si>
  <si>
    <t>30211</t>
  </si>
  <si>
    <t>差旅费</t>
  </si>
  <si>
    <t>30213</t>
  </si>
  <si>
    <t>维修（护）费</t>
  </si>
  <si>
    <t>30215</t>
  </si>
  <si>
    <t>会议费</t>
  </si>
  <si>
    <t>30216</t>
  </si>
  <si>
    <t>培训费</t>
  </si>
  <si>
    <t>30229</t>
  </si>
  <si>
    <t>福利费</t>
  </si>
  <si>
    <t>30299</t>
  </si>
  <si>
    <t>其他商品和服务支出</t>
  </si>
  <si>
    <t>530100210000000018957</t>
  </si>
  <si>
    <t>30217</t>
  </si>
  <si>
    <t>530100221100000198348</t>
  </si>
  <si>
    <t>事业人员支出工资</t>
  </si>
  <si>
    <t>30101</t>
  </si>
  <si>
    <t>基本工资</t>
  </si>
  <si>
    <t>30102</t>
  </si>
  <si>
    <t>津贴补贴</t>
  </si>
  <si>
    <t>30103</t>
  </si>
  <si>
    <t>奖金</t>
  </si>
  <si>
    <t>30107</t>
  </si>
  <si>
    <t>绩效工资</t>
  </si>
  <si>
    <t>530100231100001464698</t>
  </si>
  <si>
    <t>事业人员奖励性绩效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</si>
  <si>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</si>
  <si>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</si>
  <si>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</si>
  <si>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</si>
  <si>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</si>
  <si>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</si>
  <si>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</si>
  <si>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专项业务类</t>
  </si>
  <si>
    <t>530100221100000193358</t>
  </si>
  <si>
    <t>明信公证处改制档案托管管理经费</t>
  </si>
  <si>
    <t>30227</t>
  </si>
  <si>
    <t>委托业务费</t>
  </si>
  <si>
    <t>530100221100000263435</t>
  </si>
  <si>
    <t>档案管理工作经费</t>
  </si>
  <si>
    <t>30202</t>
  </si>
  <si>
    <t>印刷费</t>
  </si>
  <si>
    <t>530100221100000265114</t>
  </si>
  <si>
    <t>档案馆运行维护经费</t>
  </si>
  <si>
    <t>530100231100001869139</t>
  </si>
  <si>
    <t>昆明市档案管理系统开发及基础环境建设项目经费</t>
  </si>
  <si>
    <t>31007</t>
  </si>
  <si>
    <t>信息网络及软件购置更新</t>
  </si>
  <si>
    <t>530100251100003848299</t>
  </si>
  <si>
    <t>综合服务保障工作经费</t>
  </si>
  <si>
    <t>预算05-2表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</si>
  <si>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</si>
  <si>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</si>
  <si>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</si>
  <si>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</si>
  <si>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</si>
  <si>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</si>
  <si>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</si>
  <si>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</si>
  <si>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</si>
  <si>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通过设备采购及系统开发，完成昆明市信息化项目等保、密评整改要求。</t>
  </si>
  <si>
    <t>产出指标</t>
  </si>
  <si>
    <t>数量指标</t>
  </si>
  <si>
    <t>项目建设内容完成率</t>
  </si>
  <si>
    <t>=</t>
  </si>
  <si>
    <t>100</t>
  </si>
  <si>
    <t>%</t>
  </si>
  <si>
    <t>定量指标</t>
  </si>
  <si>
    <t>按照项目合同，已完成内容与合同约定内容的比率。</t>
  </si>
  <si>
    <t>质量指标</t>
  </si>
  <si>
    <t>项目验收后正常运行时间</t>
  </si>
  <si>
    <t>&gt;=</t>
  </si>
  <si>
    <t>月</t>
  </si>
  <si>
    <t xml:space="preserve">项目正常运行时间内，保障相关档案工作正常开展。  </t>
  </si>
  <si>
    <t>时效指标</t>
  </si>
  <si>
    <t>完成支付时间</t>
  </si>
  <si>
    <t>&lt;=</t>
  </si>
  <si>
    <t>2025年12月31日前完成全部资金支付。</t>
  </si>
  <si>
    <t>效益指标</t>
  </si>
  <si>
    <t>社会效益</t>
  </si>
  <si>
    <t>电子档案提供查询率</t>
  </si>
  <si>
    <t>电子提供查询达到100%。能正常提供调档查询的案卷数量与需求查询案卷总数的比率。</t>
  </si>
  <si>
    <t>可持续影响</t>
  </si>
  <si>
    <t>档案管理工作延续性</t>
  </si>
  <si>
    <t>保障电子档案在延续年度内能够及时接收、保管、利用。</t>
  </si>
  <si>
    <t>满意度指标</t>
  </si>
  <si>
    <t>服务对象满意度</t>
  </si>
  <si>
    <t>项目实施主体人员满意度</t>
  </si>
  <si>
    <t>95</t>
  </si>
  <si>
    <t>档案归档人员使用采购物品的满意度不低于95%。满意人员与调查人数的比率。</t>
  </si>
  <si>
    <t>1.贯彻落实《云南省档案局基本运行维护费用项目预算定额标准（试行）》文件精神。文件要求为保障档案管理日常工作的刚性需求，需按每卷（册）档案不低于2元的标准列入年度财政预算，以满足档案日常维护基本要求，确保档案绝对安全。
2.满足档案馆用房基本维护需求，以保障档案安全。我单位大楼建成年份久远，维护成本随时间逐年上涨，再加上前几年维护不足，日常公用经费中的维修（护）费已远远不能满足大楼的维护需求。2025年目标为通过档案馆安保物业管理服务以及其他运行维护费，保障档案馆正常物业需求，增强档案安全保障技术能力。保障馆藏50万卷档案的绝对安全。
3.根据《档案馆建设标准》（建标103-2008）、《档案馆建筑设计规范》（JGJ25）以及《昆明市档案馆库房管理制度》等相关要求，为有效落实库房管理“九防”标准，消除管理利用安全隐患，对18间库房门及走廊门合计24扇门禁进行维护升级，确保档案和库房的绝对安全，满足档案馆业务测评的相关要求。</t>
  </si>
  <si>
    <t>保护档案数量</t>
  </si>
  <si>
    <t>500000</t>
  </si>
  <si>
    <t>件（卷）</t>
  </si>
  <si>
    <t>反映保护档案的卷数。</t>
  </si>
  <si>
    <t>档案安全率</t>
  </si>
  <si>
    <t>反映档案安全率，档案安全率=年度实际安全的档案量/年度馆藏档案数量*100%。</t>
  </si>
  <si>
    <t>零星修缮（维修）及时率</t>
  </si>
  <si>
    <t>90</t>
  </si>
  <si>
    <t>反映零星修缮（维修）及时的情况，零星修缮（维修）及时率=在规定时间内完成零星修缮（维修）的数量/报修量*100%。</t>
  </si>
  <si>
    <t>安保物业服务需求保障程度</t>
  </si>
  <si>
    <t>反映安保物业服务需求保障程度，安保物业服务需求保障程度=安保物业满足需求数量/单位提出需求数量*100%。</t>
  </si>
  <si>
    <t>持续发挥作用的期限</t>
  </si>
  <si>
    <t>年</t>
  </si>
  <si>
    <t>反映持续发挥作用的期限。</t>
  </si>
  <si>
    <t>档案使用者对档案馆基本运行维护的满意度</t>
  </si>
  <si>
    <t>反映档案使用者对档案馆基本运行维护的满意度，档案使用者对档案馆基本运行维护的满意度=满意人数/收回有效调查问卷份数*100%，至少收回有效调查问卷20份。</t>
  </si>
  <si>
    <t>确保140余万卷明信公证档案在2025年6月1日至2026年5月30日期间能够得到科学、安全地管理、维护，并与下一年度的托管相衔接。</t>
  </si>
  <si>
    <t>托管档案卷数</t>
  </si>
  <si>
    <t>1400000</t>
  </si>
  <si>
    <t>卷</t>
  </si>
  <si>
    <t>空反映明信公证处托管档案的卷数，需完成140万卷公证档案的保管。</t>
  </si>
  <si>
    <t>托管时间</t>
  </si>
  <si>
    <t>托管时间须达到12个月及以上。</t>
  </si>
  <si>
    <t>档案安全完整率</t>
  </si>
  <si>
    <t>反映托管期间档案安全及完整情况。档案安全完整率=（托管档案总数量-出现破损和安全事故的档案数量）/托管档案总数量*100%。</t>
  </si>
  <si>
    <t>项目通过验收</t>
  </si>
  <si>
    <t>验收通过</t>
  </si>
  <si>
    <t>定性指标</t>
  </si>
  <si>
    <t>项目须通过验收。反映项目执行效果成效。</t>
  </si>
  <si>
    <t>托管起始日期</t>
  </si>
  <si>
    <t>2025</t>
  </si>
  <si>
    <t>托管起始日期必须与上一托管日期相衔接。反映托管工作的延续性。</t>
  </si>
  <si>
    <t>成本指标</t>
  </si>
  <si>
    <t>经济成本指标</t>
  </si>
  <si>
    <t>98</t>
  </si>
  <si>
    <t>反映项目的预算执行情况，预算执行完成率＝（实际支出数－因招投标等客观原因的节约金额）/(预算金额－因招投标等客观原因的节约金额）*100%。</t>
  </si>
  <si>
    <t>调档查询完成率</t>
  </si>
  <si>
    <t>反映对托管档案的调档和查询完成情况，调档查询完成率＝实际完成的调档查询数量/申请调档查询数量*100%。</t>
  </si>
  <si>
    <t>档案查询满意度</t>
  </si>
  <si>
    <t>反映查询人员对托管档案查询的满意度，满意度=满意人数/收回有效调查问卷份数*100%，至少收回有效调查问卷20份 。</t>
  </si>
  <si>
    <t>1、做好各项综合服务保障工作。2、通过开展学习考察交流，不断提高档案馆治理能力及业务水平。</t>
  </si>
  <si>
    <t>综合服务保障数量</t>
  </si>
  <si>
    <t>次</t>
  </si>
  <si>
    <t>反映综合服务保障次数。</t>
  </si>
  <si>
    <t>考察交流数量</t>
  </si>
  <si>
    <t>反映开展考察交流活动的数量。</t>
  </si>
  <si>
    <t>综合服务保障工作完成率</t>
  </si>
  <si>
    <t>反映综合服务保障工作完成情况 。综合服务保障工作完成率 =综合服务保障工作完成量/综合服务保障工作应完成量*100%。</t>
  </si>
  <si>
    <t>项目完成时间</t>
  </si>
  <si>
    <t>反映项目完成及时性，需在2025年1月1日-2025年12月31日期间完成项目。</t>
  </si>
  <si>
    <t>综合服务保障工作负面反馈率</t>
  </si>
  <si>
    <t>20</t>
  </si>
  <si>
    <t>反映综合服务保障工作负面反馈情况，是满意度的反向指标，综合服务保障工作负面反馈率=收到的综合服务保障工作负面反馈数量/收到的反馈总数量*100%。</t>
  </si>
  <si>
    <t>强化档案管理工作、提升内部管理水平1、通过采取手工托裱、修补等方式，完成重点档案抢救、修复工作任务，逐步推进国家重点档案抢救和保护工作，使濒危档案及时得到抢救，切实维护档案的完整与安全。2025年手工修裱项目完成4167页重点档案抢救修复工作任务；2、发挥档案工作存史、资政、育人作用，《昆明档案》1至4期2000本的编辑、出版、发行、交流；3、做好档案的异地异质备份，使重要档案的安全性得以保障；4、做好档案文化产品的开发利用，联合编研《民国昆明市街巷图籍风物志》。</t>
  </si>
  <si>
    <t>编印2025年《昆明档案》</t>
  </si>
  <si>
    <t>2000</t>
  </si>
  <si>
    <t>本</t>
  </si>
  <si>
    <t>完成《昆明档案》2025年4期共计2000册的出版印刷。</t>
  </si>
  <si>
    <t>重点档案抢救修复完成数量</t>
  </si>
  <si>
    <t>4167</t>
  </si>
  <si>
    <t>页</t>
  </si>
  <si>
    <t>重点档案抢救修复4167页</t>
  </si>
  <si>
    <t>异地异质备份数据量</t>
  </si>
  <si>
    <t>重要档案数据备份部分与重要档案数据总量对比</t>
  </si>
  <si>
    <t>举办档案技能提升活动次数</t>
  </si>
  <si>
    <t>1.00</t>
  </si>
  <si>
    <t>反映举办档案技能提升活动次数。</t>
  </si>
  <si>
    <t>《民国昆明市街巷图籍风物志》印刷数量</t>
  </si>
  <si>
    <t>400</t>
  </si>
  <si>
    <t>印刷出版书籍数量须达到400本及以上。</t>
  </si>
  <si>
    <t>项目验收</t>
  </si>
  <si>
    <t>通过</t>
  </si>
  <si>
    <t>该书规格为：大度16开（26cm×21cm）；内页用80克轻型道林纸，封面用300g特种纸四色；封面工艺为压痕、局补UV、烫金；书籍采用软精装（带勒口）样式等相关要求。</t>
  </si>
  <si>
    <t>存储介质质量达标率</t>
  </si>
  <si>
    <t>异地异质存储介质质量达标</t>
  </si>
  <si>
    <t>档案技能提升活动完成率</t>
  </si>
  <si>
    <t>反映档案技能提升活动完成情况 。档案技能提升活动完成率 =档案技能提升活动完成量/档案技能提升活动应完成量*100%。</t>
  </si>
  <si>
    <t>《昆明档案》刊印质量</t>
  </si>
  <si>
    <t>印刷质量完成较好即大于等于98%，错字率控制在0.01%以内。</t>
  </si>
  <si>
    <t>档案修复验收通过率</t>
  </si>
  <si>
    <t>反映档案修裱是否达到相关标准。</t>
  </si>
  <si>
    <t>保障档案年内不爆发大规模虫霉危害，持续保障档案实体安全。</t>
  </si>
  <si>
    <t>95%</t>
  </si>
  <si>
    <t>在日常库房管理工作、查阅利用、档案质量调研等工作中，对馆藏档案进行检查。</t>
  </si>
  <si>
    <t>《民国昆明市街巷图籍风物志》向全社会印刷发行后，社会公众满意度</t>
  </si>
  <si>
    <t>书籍出版并向社会发布后，对社会满意度进行调查，满意度=满意人数/收回有效调查问卷份数*100%，至少收回有效调查问卷20份 。</t>
  </si>
  <si>
    <t>成为全市档案工作者学习交流档案业务工作、宣传报道全市档案系统工作开展情况的重要纸媒平台</t>
  </si>
  <si>
    <t>档案工作者认可度大于等于98%</t>
  </si>
  <si>
    <t>问题整改落实率</t>
  </si>
  <si>
    <t>70</t>
  </si>
  <si>
    <t>反映收支审计、资产复盘问题整改落实情况。问题整改落实率=被检单位实际整改问题/检查总问题*100%。</t>
  </si>
  <si>
    <t>重要档案数据安全延续性</t>
  </si>
  <si>
    <t>保障重要档案的安全延续性， 保证重要档案持续可用。</t>
  </si>
  <si>
    <t>延长档案寿命及档案保存期限，助推档案提供利用及编研</t>
  </si>
  <si>
    <t>满足</t>
  </si>
  <si>
    <t>裱件不崩裂,不变形走样。修裱成品应保持档案原貌,无只字片纸丢失,不得损害原件上任何历史痕迹。修裱成品要光洁平整,舒展质地柔软,天地 左右四边整齐,不出现崩、拔、走、裂、空壳、生霉、污染、褶皱等现象。
修补缺口宽度一般不超过2mm,补件成品中缝拼对严谨无歪斜错位,档案字迹无刷坏,刷花、刮痕或洇化、褪色、扩散等现象,脱件厚度增加不明显,相缝接口横竖宽窄一致,连接牢固。问题整改落实率=档案修复实际整改问题/检查总问题*100%。</t>
  </si>
  <si>
    <t>档案管理人员使用采购物品的满意度不低于95%。满意人员与调查人数的比率。</t>
  </si>
  <si>
    <t>参加档案技能提升活动人员满意度</t>
  </si>
  <si>
    <t>85</t>
  </si>
  <si>
    <t>如：反映参加活动人群对活动的满意度，满意度=满意人数/收回有效调查问卷份数*100%，至少收回有效调查问卷20份 。</t>
  </si>
  <si>
    <t>读者满意度</t>
  </si>
  <si>
    <t>全市所赠阅单位的读者、用稿作者的满意度大于等于98%。</t>
  </si>
  <si>
    <t>档案使用者对经过抢救修复档案的满意度</t>
  </si>
  <si>
    <t>档案使用者对修复后档案利用满意度，满意度=满意人数/收回有效调查问卷份数*100%，至少收回有效调查问卷10份 。</t>
  </si>
  <si>
    <t>预算06表</t>
  </si>
  <si>
    <t>政府性基金预算支出预算表</t>
  </si>
  <si>
    <t>单位名称：昆明市发展和改革委员会</t>
  </si>
  <si>
    <t>政府性基金预算支出</t>
  </si>
  <si>
    <t>预算07表</t>
  </si>
  <si>
    <t>预算项目</t>
  </si>
  <si>
    <t>采购项目</t>
  </si>
  <si>
    <t>采购品目</t>
  </si>
  <si>
    <t>计量
单位</t>
  </si>
  <si>
    <t>数量</t>
  </si>
  <si>
    <t>面向中小企业预留资金</t>
  </si>
  <si>
    <t>政府性基金</t>
  </si>
  <si>
    <t>国有资本经营收益</t>
  </si>
  <si>
    <t>财政专户管理的收入</t>
  </si>
  <si>
    <t>单位自筹</t>
  </si>
  <si>
    <t>档案馆安保物业管理服务</t>
  </si>
  <si>
    <t>物业管理服务</t>
  </si>
  <si>
    <t>项</t>
  </si>
  <si>
    <t>档案管理系统开发及基础环境建设-系统开发</t>
  </si>
  <si>
    <t>测试评估认证服务</t>
  </si>
  <si>
    <t>软件开发服务</t>
  </si>
  <si>
    <t>元</t>
  </si>
  <si>
    <t>审计服务</t>
  </si>
  <si>
    <t>档案管理系统开发及基础环境建设-A</t>
  </si>
  <si>
    <t>信息化设备</t>
  </si>
  <si>
    <t>档案管理系统开发及基础环境建设-B</t>
  </si>
  <si>
    <t>信息系统集成实施服务</t>
  </si>
  <si>
    <t>备注：当面向中小企业预留资金大于合计时，面向中小企业预留资金为三年预计数。</t>
  </si>
  <si>
    <t>预算08表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</si>
  <si>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</si>
  <si>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</si>
  <si>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</si>
  <si>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</si>
  <si>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</si>
  <si>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</si>
  <si>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预算09-1表</t>
  </si>
  <si>
    <t>单位名称（项目）</t>
  </si>
  <si>
    <t>地区</t>
  </si>
  <si>
    <t>盘龙区</t>
  </si>
  <si>
    <t>五华区</t>
  </si>
  <si>
    <t>西山区</t>
  </si>
  <si>
    <t>官渡区</t>
  </si>
  <si>
    <t>呈贡区</t>
  </si>
  <si>
    <t>晋宁区</t>
  </si>
  <si>
    <t>东川区</t>
  </si>
  <si>
    <t>富民县</t>
  </si>
  <si>
    <t>宜良县</t>
  </si>
  <si>
    <t>石林县</t>
  </si>
  <si>
    <t>禄劝县</t>
  </si>
  <si>
    <t>寻甸县</t>
  </si>
  <si>
    <t>高新区</t>
  </si>
  <si>
    <t>滇池旅游度假区</t>
  </si>
  <si>
    <t>阳宗海管委会</t>
  </si>
  <si>
    <t>滇中新区</t>
  </si>
  <si>
    <t>安宁市</t>
  </si>
  <si>
    <t>经开区</t>
  </si>
  <si>
    <t>嵩明县</t>
  </si>
  <si>
    <t>磨憨经济合作区</t>
  </si>
  <si>
    <t>预算09-2表</t>
  </si>
  <si>
    <t xml:space="preserve">预算10表
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</si>
  <si>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</si>
  <si>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</si>
  <si>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</si>
  <si>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</si>
  <si>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</si>
  <si>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</si>
  <si>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</si>
  <si>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预算11表</t>
  </si>
  <si>
    <t>上级补助</t>
  </si>
  <si>
    <t>预算12表</t>
  </si>
  <si>
    <t>项目级次</t>
  </si>
  <si>
    <t>311 专项业务类</t>
  </si>
  <si>
    <t>本级</t>
  </si>
  <si>
    <t/>
  </si>
  <si>
    <t>注：昆明市档案馆无政府性基金预算支出，故该表无数据。</t>
    <phoneticPr fontId="16" type="noConversion"/>
  </si>
  <si>
    <t>注：昆明市档案馆无政府购买服务项目，故本表无数据。</t>
    <phoneticPr fontId="16" type="noConversion"/>
  </si>
  <si>
    <t>注：昆明市档案馆无市对下转移支付，故本表无数据。</t>
    <phoneticPr fontId="16" type="noConversion"/>
  </si>
  <si>
    <t>注：昆明市档案馆无新增资产，故本表无数据。</t>
    <phoneticPr fontId="16" type="noConversion"/>
  </si>
  <si>
    <t>注：昆明市档案馆无上级补助项目，故本表无数据。</t>
    <phoneticPr fontId="16" type="noConversion"/>
  </si>
</sst>
</file>

<file path=xl/styles.xml><?xml version="1.0" encoding="utf-8"?>
<styleSheet xmlns="http://schemas.openxmlformats.org/spreadsheetml/2006/main">
  <numFmts count="5">
    <numFmt numFmtId="176" formatCode="#,##0.00;\-#,##0.00;;@"/>
    <numFmt numFmtId="177" formatCode="#,##0;\-#,##0;;@"/>
    <numFmt numFmtId="178" formatCode="hh:mm:ss"/>
    <numFmt numFmtId="179" formatCode="yyyy\-mm\-dd"/>
    <numFmt numFmtId="180" formatCode="yyyy\-mm\-dd\ hh:mm:ss"/>
  </numFmts>
  <fonts count="18">
    <font>
      <sz val="11"/>
      <color theme="1"/>
      <name val="宋体"/>
      <scheme val="minor"/>
    </font>
    <font>
      <sz val="9"/>
      <name val="宋体"/>
      <charset val="134"/>
    </font>
    <font>
      <sz val="10"/>
      <color rgb="FF000000"/>
      <name val="宋体"/>
      <charset val="134"/>
    </font>
    <font>
      <sz val="9"/>
      <color rgb="FF000000"/>
      <name val="宋体"/>
      <charset val="134"/>
    </font>
    <font>
      <b/>
      <sz val="23.95"/>
      <color rgb="FF000000"/>
      <name val="宋体"/>
      <charset val="134"/>
    </font>
    <font>
      <sz val="10"/>
      <color rgb="FF000000"/>
      <name val="Arial"/>
    </font>
    <font>
      <sz val="9.75"/>
      <color rgb="FF000000"/>
      <name val="SimSun"/>
      <charset val="134"/>
    </font>
    <font>
      <sz val="9"/>
      <color theme="1"/>
      <name val="宋体"/>
      <charset val="134"/>
    </font>
    <font>
      <b/>
      <sz val="9"/>
      <color rgb="FF000000"/>
      <name val="宋体"/>
      <charset val="134"/>
    </font>
    <font>
      <b/>
      <sz val="9"/>
      <color theme="1"/>
      <name val="宋体"/>
      <charset val="134"/>
    </font>
    <font>
      <b/>
      <sz val="21"/>
      <color rgb="FF000000"/>
      <name val="宋体"/>
      <charset val="134"/>
    </font>
    <font>
      <sz val="11"/>
      <color rgb="FF000000"/>
      <name val="宋体"/>
      <charset val="134"/>
    </font>
    <font>
      <b/>
      <sz val="18"/>
      <color rgb="FF000000"/>
      <name val="宋体"/>
      <charset val="134"/>
    </font>
    <font>
      <b/>
      <sz val="23"/>
      <color rgb="FF000000"/>
      <name val="宋体"/>
      <charset val="134"/>
    </font>
    <font>
      <b/>
      <sz val="22"/>
      <color rgb="FF000000"/>
      <name val="宋体"/>
      <charset val="134"/>
    </font>
    <font>
      <sz val="10"/>
      <color rgb="FFFFFFFF"/>
      <name val="宋体"/>
      <charset val="134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</patternFill>
    </fill>
  </fills>
  <borders count="16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/>
      <diagonal/>
    </border>
  </borders>
  <cellStyleXfs count="8">
    <xf numFmtId="0" fontId="0" fillId="0" borderId="1"/>
    <xf numFmtId="176" fontId="1" fillId="0" borderId="2">
      <alignment horizontal="right" vertical="center"/>
    </xf>
    <xf numFmtId="49" fontId="1" fillId="0" borderId="2">
      <alignment horizontal="left" vertical="center" wrapText="1"/>
    </xf>
    <xf numFmtId="178" fontId="1" fillId="0" borderId="2">
      <alignment horizontal="right" vertical="center"/>
    </xf>
    <xf numFmtId="179" fontId="1" fillId="0" borderId="2">
      <alignment horizontal="right" vertical="center"/>
    </xf>
    <xf numFmtId="180" fontId="1" fillId="0" borderId="2">
      <alignment horizontal="right" vertical="center"/>
    </xf>
    <xf numFmtId="10" fontId="1" fillId="0" borderId="2">
      <alignment horizontal="right" vertical="center"/>
    </xf>
    <xf numFmtId="177" fontId="1" fillId="0" borderId="2">
      <alignment horizontal="right" vertical="center"/>
    </xf>
  </cellStyleXfs>
  <cellXfs count="232">
    <xf numFmtId="0" fontId="0" fillId="0" borderId="1" xfId="0" applyFont="1" applyBorder="1"/>
    <xf numFmtId="0" fontId="0" fillId="0" borderId="1" xfId="0" applyFont="1" applyBorder="1" applyAlignment="1">
      <alignment horizontal="center" vertical="center"/>
    </xf>
    <xf numFmtId="0" fontId="2" fillId="2" borderId="1" xfId="0" applyFont="1" applyFill="1" applyBorder="1" applyAlignment="1" applyProtection="1">
      <alignment horizontal="right" vertical="center" wrapText="1"/>
      <protection locked="0"/>
    </xf>
    <xf numFmtId="0" fontId="3" fillId="2" borderId="1" xfId="0" applyFont="1" applyFill="1" applyBorder="1" applyAlignment="1" applyProtection="1">
      <alignment horizontal="right" vertical="center" wrapText="1"/>
      <protection locked="0"/>
    </xf>
    <xf numFmtId="0" fontId="3" fillId="0" borderId="1" xfId="0" applyFont="1" applyBorder="1" applyAlignment="1">
      <alignment horizontal="right" vertical="center"/>
    </xf>
    <xf numFmtId="0" fontId="6" fillId="0" borderId="2" xfId="0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vertical="center" wrapText="1"/>
      <protection locked="0"/>
    </xf>
    <xf numFmtId="176" fontId="7" fillId="0" borderId="2" xfId="0" applyNumberFormat="1" applyFont="1" applyBorder="1" applyAlignment="1">
      <alignment horizontal="right" vertical="center"/>
    </xf>
    <xf numFmtId="0" fontId="3" fillId="0" borderId="2" xfId="0" applyFont="1" applyBorder="1" applyAlignment="1" applyProtection="1">
      <alignment vertical="center"/>
      <protection locked="0"/>
    </xf>
    <xf numFmtId="0" fontId="3" fillId="0" borderId="2" xfId="0" applyFont="1" applyBorder="1" applyAlignment="1" applyProtection="1">
      <alignment horizontal="left" vertical="center" wrapText="1"/>
      <protection locked="0"/>
    </xf>
    <xf numFmtId="0" fontId="3" fillId="0" borderId="2" xfId="0" applyFont="1" applyBorder="1" applyAlignment="1">
      <alignment horizontal="left" vertical="center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 applyProtection="1">
      <alignment horizontal="left" vertical="center" wrapText="1"/>
      <protection locked="0"/>
    </xf>
    <xf numFmtId="0" fontId="3" fillId="2" borderId="2" xfId="0" applyFont="1" applyFill="1" applyBorder="1" applyAlignment="1" applyProtection="1">
      <alignment horizontal="left" vertical="center" wrapText="1" indent="1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 indent="1"/>
    </xf>
    <xf numFmtId="0" fontId="3" fillId="2" borderId="2" xfId="0" applyFont="1" applyFill="1" applyBorder="1" applyAlignment="1">
      <alignment horizontal="left" vertical="center" wrapText="1" indent="2"/>
    </xf>
    <xf numFmtId="0" fontId="5" fillId="0" borderId="1" xfId="0" applyFont="1" applyBorder="1" applyProtection="1">
      <protection locked="0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left" vertical="center" wrapText="1"/>
    </xf>
    <xf numFmtId="176" fontId="9" fillId="0" borderId="2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vertical="top"/>
    </xf>
    <xf numFmtId="0" fontId="2" fillId="0" borderId="1" xfId="0" applyFont="1" applyBorder="1" applyAlignment="1">
      <alignment horizontal="right" vertical="center"/>
    </xf>
    <xf numFmtId="0" fontId="3" fillId="0" borderId="1" xfId="0" applyFont="1" applyBorder="1" applyAlignment="1" applyProtection="1">
      <alignment horizontal="left" vertical="center"/>
      <protection locked="0"/>
    </xf>
    <xf numFmtId="0" fontId="2" fillId="0" borderId="1" xfId="0" applyFont="1" applyBorder="1" applyAlignment="1">
      <alignment horizontal="right"/>
    </xf>
    <xf numFmtId="49" fontId="11" fillId="0" borderId="2" xfId="0" applyNumberFormat="1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 indent="1"/>
    </xf>
    <xf numFmtId="0" fontId="3" fillId="0" borderId="2" xfId="0" applyFont="1" applyBorder="1" applyAlignment="1">
      <alignment horizontal="left" vertical="center" wrapText="1" indent="2"/>
    </xf>
    <xf numFmtId="0" fontId="2" fillId="0" borderId="12" xfId="0" applyFont="1" applyBorder="1" applyAlignment="1">
      <alignment horizontal="center" vertical="center"/>
    </xf>
    <xf numFmtId="0" fontId="5" fillId="0" borderId="1" xfId="0" applyFont="1" applyBorder="1"/>
    <xf numFmtId="0" fontId="3" fillId="0" borderId="1" xfId="0" applyFont="1" applyBorder="1" applyAlignment="1">
      <alignment horizontal="right" vertical="center" wrapText="1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vertical="top"/>
      <protection locked="0"/>
    </xf>
    <xf numFmtId="49" fontId="2" fillId="0" borderId="1" xfId="0" applyNumberFormat="1" applyFont="1" applyBorder="1" applyProtection="1">
      <protection locked="0"/>
    </xf>
    <xf numFmtId="0" fontId="2" fillId="0" borderId="1" xfId="0" applyFont="1" applyBorder="1" applyProtection="1">
      <protection locked="0"/>
    </xf>
    <xf numFmtId="0" fontId="3" fillId="0" borderId="1" xfId="0" applyFont="1" applyBorder="1" applyAlignment="1" applyProtection="1">
      <alignment horizontal="right" vertical="center"/>
      <protection locked="0"/>
    </xf>
    <xf numFmtId="0" fontId="11" fillId="0" borderId="1" xfId="0" applyFont="1" applyBorder="1" applyProtection="1">
      <protection locked="0"/>
    </xf>
    <xf numFmtId="0" fontId="11" fillId="0" borderId="1" xfId="0" applyFont="1" applyBorder="1"/>
    <xf numFmtId="0" fontId="11" fillId="0" borderId="7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2" fillId="0" borderId="2" xfId="0" applyFont="1" applyBorder="1" applyAlignment="1" applyProtection="1">
      <alignment horizontal="center" vertical="center"/>
      <protection locked="0"/>
    </xf>
    <xf numFmtId="49" fontId="7" fillId="0" borderId="2" xfId="2" applyNumberFormat="1" applyFont="1" applyBorder="1">
      <alignment horizontal="left" vertical="center" wrapText="1"/>
    </xf>
    <xf numFmtId="49" fontId="2" fillId="0" borderId="1" xfId="0" applyNumberFormat="1" applyFont="1" applyBorder="1"/>
    <xf numFmtId="0" fontId="3" fillId="0" borderId="1" xfId="0" applyFont="1" applyBorder="1" applyAlignment="1">
      <alignment horizontal="right"/>
    </xf>
    <xf numFmtId="0" fontId="11" fillId="0" borderId="3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11" fillId="0" borderId="2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5" fillId="0" borderId="1" xfId="0" applyFont="1" applyBorder="1" applyAlignment="1" applyProtection="1">
      <alignment horizontal="right"/>
      <protection locked="0"/>
    </xf>
    <xf numFmtId="49" fontId="15" fillId="0" borderId="1" xfId="0" applyNumberFormat="1" applyFont="1" applyBorder="1" applyProtection="1">
      <protection locked="0"/>
    </xf>
    <xf numFmtId="0" fontId="11" fillId="0" borderId="3" xfId="0" applyFont="1" applyBorder="1" applyAlignment="1">
      <alignment horizontal="center" vertical="center"/>
    </xf>
    <xf numFmtId="49" fontId="11" fillId="0" borderId="2" xfId="0" applyNumberFormat="1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11" fillId="0" borderId="10" xfId="0" applyFont="1" applyBorder="1" applyAlignment="1" applyProtection="1">
      <alignment horizontal="center" vertical="center"/>
      <protection locked="0"/>
    </xf>
    <xf numFmtId="0" fontId="11" fillId="0" borderId="10" xfId="0" applyFont="1" applyBorder="1" applyAlignment="1">
      <alignment horizontal="center" vertical="center" wrapText="1"/>
    </xf>
    <xf numFmtId="0" fontId="11" fillId="0" borderId="10" xfId="0" applyFont="1" applyBorder="1" applyAlignment="1" applyProtection="1">
      <alignment horizontal="center" vertical="center" wrapText="1"/>
      <protection locked="0"/>
    </xf>
    <xf numFmtId="177" fontId="7" fillId="0" borderId="2" xfId="7" applyNumberFormat="1" applyFont="1" applyBorder="1" applyAlignment="1">
      <alignment horizontal="center" vertical="center"/>
    </xf>
    <xf numFmtId="177" fontId="7" fillId="0" borderId="2" xfId="0" applyNumberFormat="1" applyFont="1" applyBorder="1" applyAlignment="1">
      <alignment horizontal="center" vertical="center"/>
    </xf>
    <xf numFmtId="0" fontId="3" fillId="0" borderId="11" xfId="0" applyFont="1" applyBorder="1" applyAlignment="1">
      <alignment horizontal="left" vertical="center" wrapText="1"/>
    </xf>
    <xf numFmtId="0" fontId="3" fillId="0" borderId="10" xfId="0" applyFont="1" applyBorder="1" applyAlignment="1" applyProtection="1">
      <alignment horizontal="left" vertical="center"/>
      <protection locked="0"/>
    </xf>
    <xf numFmtId="0" fontId="3" fillId="0" borderId="10" xfId="0" applyFont="1" applyBorder="1" applyAlignment="1">
      <alignment horizontal="left" vertical="center" wrapText="1"/>
    </xf>
    <xf numFmtId="3" fontId="3" fillId="0" borderId="10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wrapText="1"/>
    </xf>
    <xf numFmtId="0" fontId="3" fillId="0" borderId="1" xfId="0" applyFont="1" applyBorder="1" applyAlignment="1" applyProtection="1">
      <alignment vertical="top" wrapText="1"/>
      <protection locked="0"/>
    </xf>
    <xf numFmtId="0" fontId="3" fillId="0" borderId="1" xfId="0" applyFont="1" applyBorder="1" applyAlignment="1" applyProtection="1">
      <alignment horizontal="right" vertical="center" wrapText="1"/>
      <protection locked="0"/>
    </xf>
    <xf numFmtId="0" fontId="11" fillId="0" borderId="1" xfId="0" applyFont="1" applyBorder="1" applyAlignment="1">
      <alignment wrapText="1"/>
    </xf>
    <xf numFmtId="0" fontId="3" fillId="0" borderId="1" xfId="0" applyFont="1" applyBorder="1" applyAlignment="1" applyProtection="1">
      <alignment horizontal="right" wrapText="1"/>
      <protection locked="0"/>
    </xf>
    <xf numFmtId="0" fontId="11" fillId="0" borderId="13" xfId="0" applyFont="1" applyBorder="1" applyAlignment="1">
      <alignment horizontal="center" vertical="center" wrapText="1"/>
    </xf>
    <xf numFmtId="0" fontId="2" fillId="0" borderId="11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/>
      <protection locked="0"/>
    </xf>
    <xf numFmtId="0" fontId="3" fillId="0" borderId="2" xfId="0" applyFont="1" applyBorder="1" applyAlignment="1" applyProtection="1">
      <alignment horizontal="center" wrapText="1"/>
      <protection locked="0"/>
    </xf>
    <xf numFmtId="0" fontId="3" fillId="0" borderId="2" xfId="0" applyFont="1" applyBorder="1" applyAlignment="1">
      <alignment horizontal="center" wrapText="1"/>
    </xf>
    <xf numFmtId="3" fontId="3" fillId="2" borderId="2" xfId="0" applyNumberFormat="1" applyFont="1" applyFill="1" applyBorder="1" applyAlignment="1" applyProtection="1">
      <alignment horizontal="right" vertical="center"/>
      <protection locked="0"/>
    </xf>
    <xf numFmtId="4" fontId="3" fillId="0" borderId="2" xfId="0" applyNumberFormat="1" applyFont="1" applyBorder="1" applyAlignment="1" applyProtection="1">
      <alignment horizontal="right" vertical="center"/>
      <protection locked="0"/>
    </xf>
    <xf numFmtId="4" fontId="3" fillId="0" borderId="2" xfId="0" applyNumberFormat="1" applyFont="1" applyBorder="1" applyAlignment="1">
      <alignment horizontal="right" vertical="center" wrapText="1"/>
    </xf>
    <xf numFmtId="4" fontId="7" fillId="0" borderId="2" xfId="1" applyNumberFormat="1" applyFont="1" applyBorder="1">
      <alignment horizontal="right" vertical="center"/>
    </xf>
    <xf numFmtId="4" fontId="3" fillId="0" borderId="2" xfId="0" applyNumberFormat="1" applyFont="1" applyBorder="1" applyAlignment="1" applyProtection="1">
      <alignment horizontal="right" vertical="center" wrapText="1"/>
      <protection locked="0"/>
    </xf>
    <xf numFmtId="0" fontId="3" fillId="0" borderId="2" xfId="0" applyFont="1" applyBorder="1" applyAlignment="1" applyProtection="1">
      <alignment horizontal="left" vertical="center"/>
      <protection locked="0"/>
    </xf>
    <xf numFmtId="0" fontId="4" fillId="2" borderId="1" xfId="0" quotePrefix="1" applyFont="1" applyFill="1" applyBorder="1" applyAlignment="1" applyProtection="1">
      <alignment horizontal="center" vertical="center" wrapText="1"/>
      <protection locked="0"/>
    </xf>
    <xf numFmtId="0" fontId="0" fillId="0" borderId="1" xfId="0" applyFont="1" applyBorder="1"/>
    <xf numFmtId="0" fontId="3" fillId="2" borderId="1" xfId="0" applyFont="1" applyFill="1" applyBorder="1" applyAlignment="1" applyProtection="1">
      <alignment horizontal="left" vertical="center" wrapText="1"/>
      <protection locked="0"/>
    </xf>
    <xf numFmtId="0" fontId="5" fillId="2" borderId="1" xfId="0" applyFont="1" applyFill="1" applyBorder="1" applyAlignment="1">
      <alignment horizontal="left" vertical="center"/>
    </xf>
    <xf numFmtId="0" fontId="6" fillId="0" borderId="2" xfId="0" applyFont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right" vertical="center"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 applyProtection="1">
      <alignment vertical="top" wrapText="1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3" fillId="2" borderId="11" xfId="0" applyFont="1" applyFill="1" applyBorder="1" applyAlignment="1">
      <alignment horizontal="left" vertical="center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 applyProtection="1">
      <alignment horizontal="center" vertical="center" wrapText="1"/>
      <protection locked="0"/>
    </xf>
    <xf numFmtId="0" fontId="3" fillId="2" borderId="10" xfId="0" applyFont="1" applyFill="1" applyBorder="1" applyAlignment="1">
      <alignment horizontal="left" vertical="center"/>
    </xf>
    <xf numFmtId="0" fontId="3" fillId="2" borderId="10" xfId="0" applyFont="1" applyFill="1" applyBorder="1" applyAlignment="1">
      <alignment horizontal="right" vertical="center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 applyProtection="1">
      <alignment horizontal="center" vertical="center" wrapText="1"/>
      <protection locked="0"/>
    </xf>
    <xf numFmtId="0" fontId="3" fillId="2" borderId="10" xfId="0" applyFont="1" applyFill="1" applyBorder="1" applyAlignment="1" applyProtection="1">
      <alignment horizontal="right" vertical="center"/>
      <protection locked="0"/>
    </xf>
    <xf numFmtId="0" fontId="2" fillId="2" borderId="1" xfId="0" applyFont="1" applyFill="1" applyBorder="1" applyAlignment="1" applyProtection="1">
      <alignment horizontal="right" vertical="center" wrapText="1"/>
      <protection locked="0"/>
    </xf>
    <xf numFmtId="0" fontId="3" fillId="2" borderId="12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left" vertical="center"/>
    </xf>
    <xf numFmtId="0" fontId="6" fillId="0" borderId="3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center" vertical="center" wrapText="1"/>
      <protection locked="0"/>
    </xf>
    <xf numFmtId="0" fontId="6" fillId="2" borderId="3" xfId="0" applyFont="1" applyFill="1" applyBorder="1" applyAlignment="1">
      <alignment horizontal="center" vertical="center"/>
    </xf>
    <xf numFmtId="0" fontId="6" fillId="2" borderId="11" xfId="0" applyFont="1" applyFill="1" applyBorder="1" applyAlignment="1" applyProtection="1">
      <alignment horizontal="center" vertical="center" wrapText="1"/>
      <protection locked="0"/>
    </xf>
    <xf numFmtId="0" fontId="6" fillId="0" borderId="12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6" xfId="0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>
      <alignment horizontal="center" vertical="center"/>
    </xf>
    <xf numFmtId="49" fontId="11" fillId="0" borderId="12" xfId="0" applyNumberFormat="1" applyFont="1" applyBorder="1" applyAlignment="1">
      <alignment horizontal="center" vertical="center" wrapText="1"/>
    </xf>
    <xf numFmtId="49" fontId="11" fillId="0" borderId="6" xfId="0" applyNumberFormat="1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12" xfId="0" applyFont="1" applyBorder="1" applyAlignment="1" applyProtection="1">
      <alignment horizontal="center" vertical="center"/>
      <protection locked="0"/>
    </xf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3" xfId="0" applyFont="1" applyBorder="1" applyAlignment="1" applyProtection="1">
      <alignment horizontal="center" vertical="center"/>
      <protection locked="0"/>
    </xf>
    <xf numFmtId="0" fontId="11" fillId="0" borderId="1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5" fillId="0" borderId="1" xfId="0" applyFont="1" applyBorder="1"/>
    <xf numFmtId="0" fontId="5" fillId="0" borderId="1" xfId="0" applyFont="1" applyBorder="1" applyProtection="1">
      <protection locked="0"/>
    </xf>
    <xf numFmtId="0" fontId="3" fillId="0" borderId="1" xfId="0" applyFont="1" applyBorder="1" applyAlignment="1">
      <alignment horizontal="left" vertical="center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5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right" vertical="center" wrapText="1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right" vertical="center"/>
      <protection locked="0"/>
    </xf>
    <xf numFmtId="0" fontId="13" fillId="0" borderId="1" xfId="0" applyFont="1" applyBorder="1" applyAlignment="1" applyProtection="1">
      <alignment horizontal="center" vertical="center"/>
      <protection locked="0"/>
    </xf>
    <xf numFmtId="0" fontId="13" fillId="0" borderId="1" xfId="0" applyFont="1" applyBorder="1" applyAlignment="1">
      <alignment horizontal="center" vertical="center"/>
    </xf>
    <xf numFmtId="0" fontId="3" fillId="0" borderId="1" xfId="0" applyFont="1" applyBorder="1" applyAlignment="1" applyProtection="1">
      <alignment horizontal="left" vertical="center"/>
      <protection locked="0"/>
    </xf>
    <xf numFmtId="0" fontId="11" fillId="0" borderId="1" xfId="0" applyFont="1" applyBorder="1" applyAlignment="1">
      <alignment horizontal="left" vertical="center"/>
    </xf>
    <xf numFmtId="0" fontId="11" fillId="0" borderId="1" xfId="0" applyFont="1" applyBorder="1" applyAlignment="1" applyProtection="1">
      <alignment horizontal="left" vertical="center"/>
      <protection locked="0"/>
    </xf>
    <xf numFmtId="0" fontId="11" fillId="0" borderId="3" xfId="0" applyFont="1" applyBorder="1" applyAlignment="1" applyProtection="1">
      <alignment horizontal="center" vertical="center" wrapText="1"/>
      <protection locked="0"/>
    </xf>
    <xf numFmtId="0" fontId="11" fillId="0" borderId="7" xfId="0" applyFont="1" applyBorder="1" applyAlignment="1" applyProtection="1">
      <alignment horizontal="center" vertical="center" wrapText="1"/>
      <protection locked="0"/>
    </xf>
    <xf numFmtId="0" fontId="11" fillId="0" borderId="7" xfId="0" applyFont="1" applyBorder="1" applyAlignment="1">
      <alignment horizontal="center" vertical="center"/>
    </xf>
    <xf numFmtId="0" fontId="11" fillId="0" borderId="11" xfId="0" applyFont="1" applyBorder="1" applyAlignment="1" applyProtection="1">
      <alignment horizontal="center" vertical="center"/>
      <protection locked="0"/>
    </xf>
    <xf numFmtId="0" fontId="11" fillId="0" borderId="7" xfId="0" applyFont="1" applyBorder="1" applyAlignment="1" applyProtection="1">
      <alignment horizontal="center" vertical="center"/>
      <protection locked="0"/>
    </xf>
    <xf numFmtId="0" fontId="11" fillId="0" borderId="5" xfId="0" applyFont="1" applyBorder="1" applyAlignment="1" applyProtection="1">
      <alignment horizontal="center" vertical="center"/>
      <protection locked="0"/>
    </xf>
    <xf numFmtId="0" fontId="11" fillId="0" borderId="6" xfId="0" applyFont="1" applyBorder="1" applyAlignment="1" applyProtection="1">
      <alignment horizontal="center" vertical="center"/>
      <protection locked="0"/>
    </xf>
    <xf numFmtId="0" fontId="11" fillId="2" borderId="11" xfId="0" applyFont="1" applyFill="1" applyBorder="1" applyAlignment="1" applyProtection="1">
      <alignment horizontal="center" vertical="center" wrapText="1"/>
      <protection locked="0"/>
    </xf>
    <xf numFmtId="0" fontId="11" fillId="0" borderId="5" xfId="0" applyFont="1" applyBorder="1" applyAlignment="1" applyProtection="1">
      <alignment horizontal="center" vertical="center" wrapText="1"/>
      <protection locked="0"/>
    </xf>
    <xf numFmtId="0" fontId="11" fillId="0" borderId="6" xfId="0" applyFont="1" applyBorder="1" applyAlignment="1" applyProtection="1">
      <alignment horizontal="center" vertical="center" wrapText="1"/>
      <protection locked="0"/>
    </xf>
    <xf numFmtId="0" fontId="11" fillId="0" borderId="12" xfId="0" applyFont="1" applyBorder="1" applyAlignment="1">
      <alignment horizontal="center" vertical="center"/>
    </xf>
    <xf numFmtId="0" fontId="11" fillId="0" borderId="12" xfId="0" applyFont="1" applyBorder="1" applyAlignment="1" applyProtection="1">
      <alignment horizontal="center" vertical="center" wrapText="1"/>
      <protection locked="0"/>
    </xf>
    <xf numFmtId="0" fontId="11" fillId="0" borderId="2" xfId="0" applyFont="1" applyBorder="1" applyAlignment="1" applyProtection="1">
      <alignment horizontal="center" vertical="center" wrapText="1"/>
      <protection locked="0"/>
    </xf>
    <xf numFmtId="0" fontId="2" fillId="0" borderId="12" xfId="0" applyFont="1" applyBorder="1" applyAlignment="1" applyProtection="1">
      <alignment horizontal="center" vertical="center" wrapText="1"/>
      <protection locked="0"/>
    </xf>
    <xf numFmtId="0" fontId="3" fillId="0" borderId="5" xfId="0" applyFont="1" applyBorder="1" applyAlignment="1">
      <alignment horizontal="left" vertical="center"/>
    </xf>
    <xf numFmtId="0" fontId="3" fillId="0" borderId="5" xfId="0" applyFont="1" applyBorder="1" applyAlignment="1" applyProtection="1">
      <alignment horizontal="left" vertical="center"/>
      <protection locked="0"/>
    </xf>
    <xf numFmtId="0" fontId="3" fillId="0" borderId="6" xfId="0" applyFont="1" applyBorder="1" applyAlignment="1" applyProtection="1">
      <alignment horizontal="left" vertical="center"/>
      <protection locked="0"/>
    </xf>
    <xf numFmtId="0" fontId="11" fillId="0" borderId="3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/>
    </xf>
    <xf numFmtId="0" fontId="11" fillId="0" borderId="14" xfId="0" applyFont="1" applyBorder="1" applyAlignment="1" applyProtection="1">
      <alignment horizontal="center" vertical="center" wrapText="1"/>
      <protection locked="0"/>
    </xf>
    <xf numFmtId="0" fontId="11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 indent="2"/>
    </xf>
    <xf numFmtId="0" fontId="3" fillId="2" borderId="2" xfId="0" applyFont="1" applyFill="1" applyBorder="1" applyAlignment="1" applyProtection="1">
      <alignment horizontal="left" vertical="center" wrapText="1"/>
      <protection locked="0"/>
    </xf>
    <xf numFmtId="0" fontId="14" fillId="0" borderId="1" xfId="0" quotePrefix="1" applyFont="1" applyBorder="1" applyAlignment="1">
      <alignment horizontal="center" vertical="center"/>
    </xf>
    <xf numFmtId="0" fontId="10" fillId="0" borderId="1" xfId="0" quotePrefix="1" applyFont="1" applyBorder="1" applyAlignment="1" applyProtection="1">
      <alignment horizontal="center" vertical="center" wrapText="1"/>
      <protection locked="0"/>
    </xf>
    <xf numFmtId="0" fontId="10" fillId="0" borderId="1" xfId="0" applyFont="1" applyBorder="1" applyAlignment="1" applyProtection="1">
      <alignment horizontal="center" vertical="center" wrapText="1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49" fontId="11" fillId="0" borderId="3" xfId="0" applyNumberFormat="1" applyFont="1" applyBorder="1" applyAlignment="1" applyProtection="1">
      <alignment horizontal="center" vertical="center" wrapText="1"/>
      <protection locked="0"/>
    </xf>
    <xf numFmtId="49" fontId="11" fillId="0" borderId="7" xfId="0" applyNumberFormat="1" applyFont="1" applyBorder="1" applyAlignment="1" applyProtection="1">
      <alignment horizontal="center" vertical="center" wrapText="1"/>
      <protection locked="0"/>
    </xf>
    <xf numFmtId="0" fontId="15" fillId="0" borderId="1" xfId="0" applyFont="1" applyBorder="1" applyAlignment="1" applyProtection="1">
      <alignment horizontal="right"/>
      <protection locked="0"/>
    </xf>
    <xf numFmtId="0" fontId="3" fillId="0" borderId="15" xfId="0" applyFont="1" applyBorder="1" applyAlignment="1">
      <alignment horizontal="left" vertical="center"/>
    </xf>
    <xf numFmtId="0" fontId="3" fillId="0" borderId="15" xfId="0" applyFont="1" applyBorder="1" applyAlignment="1" applyProtection="1">
      <alignment horizontal="left" vertical="center"/>
      <protection locked="0"/>
    </xf>
    <xf numFmtId="0" fontId="3" fillId="2" borderId="15" xfId="0" applyFont="1" applyFill="1" applyBorder="1" applyAlignment="1">
      <alignment horizontal="left" vertical="center"/>
    </xf>
    <xf numFmtId="176" fontId="7" fillId="0" borderId="15" xfId="0" applyNumberFormat="1" applyFont="1" applyBorder="1" applyAlignment="1">
      <alignment horizontal="left" vertical="center"/>
    </xf>
    <xf numFmtId="0" fontId="14" fillId="0" borderId="1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1" xfId="0" applyFont="1" applyBorder="1" applyProtection="1">
      <protection locked="0"/>
    </xf>
    <xf numFmtId="0" fontId="11" fillId="0" borderId="1" xfId="0" applyFont="1" applyBorder="1"/>
    <xf numFmtId="0" fontId="11" fillId="0" borderId="8" xfId="0" applyFont="1" applyBorder="1" applyAlignment="1" applyProtection="1">
      <alignment horizontal="center" vertical="center" wrapText="1"/>
      <protection locked="0"/>
    </xf>
    <xf numFmtId="0" fontId="11" fillId="0" borderId="10" xfId="0" applyFont="1" applyBorder="1" applyAlignment="1" applyProtection="1">
      <alignment horizontal="center" vertical="center" wrapText="1"/>
      <protection locked="0"/>
    </xf>
    <xf numFmtId="0" fontId="3" fillId="0" borderId="14" xfId="0" applyFont="1" applyBorder="1" applyAlignment="1">
      <alignment horizontal="center" vertical="center"/>
    </xf>
    <xf numFmtId="0" fontId="3" fillId="0" borderId="9" xfId="0" applyFont="1" applyBorder="1" applyAlignment="1" applyProtection="1">
      <alignment horizontal="left" vertical="center"/>
      <protection locked="0"/>
    </xf>
    <xf numFmtId="0" fontId="3" fillId="0" borderId="9" xfId="0" applyFont="1" applyBorder="1" applyAlignment="1">
      <alignment horizontal="left" vertical="center"/>
    </xf>
    <xf numFmtId="0" fontId="11" fillId="0" borderId="4" xfId="0" applyFont="1" applyBorder="1" applyAlignment="1" applyProtection="1">
      <alignment horizontal="center" vertical="center"/>
      <protection locked="0"/>
    </xf>
    <xf numFmtId="0" fontId="11" fillId="0" borderId="8" xfId="0" applyFont="1" applyBorder="1" applyAlignment="1" applyProtection="1">
      <alignment horizontal="center" vertical="center"/>
      <protection locked="0"/>
    </xf>
    <xf numFmtId="0" fontId="11" fillId="0" borderId="10" xfId="0" applyFont="1" applyBorder="1" applyAlignment="1" applyProtection="1">
      <alignment horizontal="center" vertical="center"/>
      <protection locked="0"/>
    </xf>
    <xf numFmtId="0" fontId="11" fillId="0" borderId="9" xfId="0" applyFont="1" applyBorder="1" applyAlignment="1">
      <alignment horizontal="center" vertical="center" wrapText="1"/>
    </xf>
    <xf numFmtId="0" fontId="11" fillId="0" borderId="9" xfId="0" applyFont="1" applyBorder="1" applyAlignment="1" applyProtection="1">
      <alignment horizontal="center" vertical="center"/>
      <protection locked="0"/>
    </xf>
    <xf numFmtId="0" fontId="11" fillId="0" borderId="9" xfId="0" applyFont="1" applyBorder="1" applyAlignment="1" applyProtection="1">
      <alignment horizontal="center" vertical="center" wrapText="1"/>
      <protection locked="0"/>
    </xf>
    <xf numFmtId="0" fontId="14" fillId="0" borderId="1" xfId="0" quotePrefix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wrapText="1"/>
    </xf>
    <xf numFmtId="0" fontId="2" fillId="0" borderId="1" xfId="0" applyFont="1" applyBorder="1" applyAlignment="1">
      <alignment horizontal="right" wrapText="1"/>
    </xf>
    <xf numFmtId="0" fontId="2" fillId="0" borderId="1" xfId="0" applyFont="1" applyBorder="1" applyAlignment="1">
      <alignment wrapText="1"/>
    </xf>
    <xf numFmtId="0" fontId="14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 applyProtection="1">
      <alignment horizontal="left"/>
      <protection locked="0"/>
    </xf>
    <xf numFmtId="0" fontId="3" fillId="0" borderId="2" xfId="0" applyFont="1" applyBorder="1" applyAlignment="1">
      <alignment horizontal="left"/>
    </xf>
    <xf numFmtId="0" fontId="3" fillId="2" borderId="2" xfId="0" applyFont="1" applyFill="1" applyBorder="1" applyAlignment="1">
      <alignment horizontal="right" vertical="center"/>
    </xf>
    <xf numFmtId="0" fontId="3" fillId="2" borderId="1" xfId="0" applyFont="1" applyFill="1" applyBorder="1" applyAlignment="1" applyProtection="1">
      <alignment horizontal="right" vertical="top" wrapText="1"/>
      <protection locked="0"/>
    </xf>
    <xf numFmtId="0" fontId="5" fillId="0" borderId="1" xfId="0" applyFont="1" applyBorder="1" applyAlignment="1" applyProtection="1">
      <alignment vertical="top"/>
      <protection locked="0"/>
    </xf>
    <xf numFmtId="0" fontId="5" fillId="0" borderId="1" xfId="0" applyFont="1" applyBorder="1" applyAlignment="1">
      <alignment vertical="top"/>
    </xf>
    <xf numFmtId="0" fontId="2" fillId="2" borderId="1" xfId="0" applyFont="1" applyFill="1" applyBorder="1" applyAlignment="1" applyProtection="1">
      <alignment horizontal="right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13" fillId="0" borderId="1" xfId="0" quotePrefix="1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3" fillId="0" borderId="12" xfId="0" applyFont="1" applyBorder="1" applyAlignment="1" applyProtection="1">
      <alignment horizontal="center" vertical="center" wrapText="1"/>
      <protection locked="0"/>
    </xf>
    <xf numFmtId="0" fontId="3" fillId="0" borderId="5" xfId="0" applyFont="1" applyBorder="1" applyAlignment="1" applyProtection="1">
      <alignment horizontal="left" vertical="center" wrapText="1"/>
      <protection locked="0"/>
    </xf>
    <xf numFmtId="0" fontId="3" fillId="0" borderId="6" xfId="0" applyFont="1" applyBorder="1" applyAlignment="1" applyProtection="1">
      <alignment horizontal="left" vertical="center" wrapText="1"/>
      <protection locked="0"/>
    </xf>
    <xf numFmtId="0" fontId="17" fillId="0" borderId="1" xfId="0" applyFont="1" applyBorder="1"/>
  </cellXfs>
  <cellStyles count="9">
    <cellStyle name="DateStyle" xfId="4"/>
    <cellStyle name="DateTimeStyle" xfId="5"/>
    <cellStyle name="IntegralNumberStyle" xfId="7"/>
    <cellStyle name="MoneyStyle" xfId="1"/>
    <cellStyle name="NumberStyle" xfId="1"/>
    <cellStyle name="PercentStyle" xfId="6"/>
    <cellStyle name="TextStyle" xfId="2"/>
    <cellStyle name="TimeStyle" xfId="3"/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主题​​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Right="0"/>
    <pageSetUpPr fitToPage="1"/>
  </sheetPr>
  <dimension ref="A1:D37"/>
  <sheetViews>
    <sheetView showGridLines="0" showZeros="0" tabSelected="1" workbookViewId="0">
      <pane ySplit="1" topLeftCell="A2" activePane="bottomLeft" state="frozen"/>
      <selection pane="bottomLeft" activeCell="D7" sqref="D7"/>
    </sheetView>
  </sheetViews>
  <sheetFormatPr defaultColWidth="8.625" defaultRowHeight="12.75" customHeight="1"/>
  <cols>
    <col min="1" max="4" width="41" customWidth="1"/>
  </cols>
  <sheetData>
    <row r="1" spans="1:4" ht="12.75" customHeight="1">
      <c r="A1" s="1"/>
      <c r="B1" s="1"/>
      <c r="C1" s="1"/>
      <c r="D1" s="1"/>
    </row>
    <row r="2" spans="1:4" ht="15" customHeight="1">
      <c r="A2" s="2"/>
      <c r="B2" s="2"/>
      <c r="C2" s="2"/>
      <c r="D2" s="3" t="s">
        <v>0</v>
      </c>
    </row>
    <row r="3" spans="1:4" ht="41.25" customHeight="1">
      <c r="A3" s="90" t="str">
        <f>"2025"&amp;"年部门财务收支预算总表"</f>
        <v>2025年部门财务收支预算总表</v>
      </c>
      <c r="B3" s="91"/>
      <c r="C3" s="91"/>
      <c r="D3" s="91"/>
    </row>
    <row r="4" spans="1:4" ht="17.25" customHeight="1">
      <c r="A4" s="92" t="str">
        <f>"单位名称："&amp;"昆明市档案馆"</f>
        <v>单位名称：昆明市档案馆</v>
      </c>
      <c r="B4" s="93"/>
      <c r="D4" s="4" t="s">
        <v>1</v>
      </c>
    </row>
    <row r="5" spans="1:4" ht="23.25" customHeight="1">
      <c r="A5" s="94" t="s">
        <v>2</v>
      </c>
      <c r="B5" s="95"/>
      <c r="C5" s="94" t="s">
        <v>3</v>
      </c>
      <c r="D5" s="95"/>
    </row>
    <row r="6" spans="1:4" ht="24" customHeight="1">
      <c r="A6" s="5" t="s">
        <v>4</v>
      </c>
      <c r="B6" s="5" t="s">
        <v>5</v>
      </c>
      <c r="C6" s="5" t="s">
        <v>6</v>
      </c>
      <c r="D6" s="5" t="s">
        <v>5</v>
      </c>
    </row>
    <row r="7" spans="1:4" ht="17.25" customHeight="1">
      <c r="A7" s="6" t="s">
        <v>7</v>
      </c>
      <c r="B7" s="7">
        <v>7599008</v>
      </c>
      <c r="C7" s="6" t="s">
        <v>8</v>
      </c>
      <c r="D7" s="7">
        <v>6509265.7000000002</v>
      </c>
    </row>
    <row r="8" spans="1:4" ht="17.25" customHeight="1">
      <c r="A8" s="6" t="s">
        <v>9</v>
      </c>
      <c r="B8" s="7"/>
      <c r="C8" s="6" t="s">
        <v>10</v>
      </c>
      <c r="D8" s="7"/>
    </row>
    <row r="9" spans="1:4" ht="17.25" customHeight="1">
      <c r="A9" s="6" t="s">
        <v>11</v>
      </c>
      <c r="B9" s="7"/>
      <c r="C9" s="8" t="s">
        <v>12</v>
      </c>
      <c r="D9" s="7"/>
    </row>
    <row r="10" spans="1:4" ht="17.25" customHeight="1">
      <c r="A10" s="6" t="s">
        <v>13</v>
      </c>
      <c r="B10" s="7"/>
      <c r="C10" s="8" t="s">
        <v>14</v>
      </c>
      <c r="D10" s="7"/>
    </row>
    <row r="11" spans="1:4" ht="17.25" customHeight="1">
      <c r="A11" s="6" t="s">
        <v>15</v>
      </c>
      <c r="B11" s="7">
        <v>1605170.7</v>
      </c>
      <c r="C11" s="8" t="s">
        <v>16</v>
      </c>
      <c r="D11" s="7"/>
    </row>
    <row r="12" spans="1:4" ht="17.25" customHeight="1">
      <c r="A12" s="6" t="s">
        <v>17</v>
      </c>
      <c r="B12" s="7"/>
      <c r="C12" s="8" t="s">
        <v>18</v>
      </c>
      <c r="D12" s="7"/>
    </row>
    <row r="13" spans="1:4" ht="17.25" customHeight="1">
      <c r="A13" s="6" t="s">
        <v>19</v>
      </c>
      <c r="B13" s="7"/>
      <c r="C13" s="9" t="s">
        <v>20</v>
      </c>
      <c r="D13" s="7"/>
    </row>
    <row r="14" spans="1:4" ht="17.25" customHeight="1">
      <c r="A14" s="6" t="s">
        <v>21</v>
      </c>
      <c r="B14" s="7"/>
      <c r="C14" s="9" t="s">
        <v>22</v>
      </c>
      <c r="D14" s="7">
        <v>1546076</v>
      </c>
    </row>
    <row r="15" spans="1:4" ht="17.25" customHeight="1">
      <c r="A15" s="6" t="s">
        <v>23</v>
      </c>
      <c r="B15" s="7"/>
      <c r="C15" s="9" t="s">
        <v>24</v>
      </c>
      <c r="D15" s="7">
        <v>788837</v>
      </c>
    </row>
    <row r="16" spans="1:4" ht="17.25" customHeight="1">
      <c r="A16" s="6" t="s">
        <v>25</v>
      </c>
      <c r="B16" s="7">
        <v>1605170.7</v>
      </c>
      <c r="C16" s="9" t="s">
        <v>26</v>
      </c>
      <c r="D16" s="7"/>
    </row>
    <row r="17" spans="1:4" ht="17.25" customHeight="1">
      <c r="A17" s="10"/>
      <c r="B17" s="7"/>
      <c r="C17" s="9" t="s">
        <v>27</v>
      </c>
      <c r="D17" s="7"/>
    </row>
    <row r="18" spans="1:4" ht="17.25" customHeight="1">
      <c r="A18" s="11"/>
      <c r="B18" s="7"/>
      <c r="C18" s="9" t="s">
        <v>28</v>
      </c>
      <c r="D18" s="7"/>
    </row>
    <row r="19" spans="1:4" ht="17.25" customHeight="1">
      <c r="A19" s="11"/>
      <c r="B19" s="7"/>
      <c r="C19" s="9" t="s">
        <v>29</v>
      </c>
      <c r="D19" s="7"/>
    </row>
    <row r="20" spans="1:4" ht="17.25" customHeight="1">
      <c r="A20" s="11"/>
      <c r="B20" s="7"/>
      <c r="C20" s="9" t="s">
        <v>30</v>
      </c>
      <c r="D20" s="7"/>
    </row>
    <row r="21" spans="1:4" ht="17.25" customHeight="1">
      <c r="A21" s="11"/>
      <c r="B21" s="7"/>
      <c r="C21" s="9" t="s">
        <v>31</v>
      </c>
      <c r="D21" s="7"/>
    </row>
    <row r="22" spans="1:4" ht="17.25" customHeight="1">
      <c r="A22" s="11"/>
      <c r="B22" s="7"/>
      <c r="C22" s="9" t="s">
        <v>32</v>
      </c>
      <c r="D22" s="7"/>
    </row>
    <row r="23" spans="1:4" ht="17.25" customHeight="1">
      <c r="A23" s="11"/>
      <c r="B23" s="7"/>
      <c r="C23" s="9" t="s">
        <v>33</v>
      </c>
      <c r="D23" s="7"/>
    </row>
    <row r="24" spans="1:4" ht="17.25" customHeight="1">
      <c r="A24" s="11"/>
      <c r="B24" s="7"/>
      <c r="C24" s="9" t="s">
        <v>34</v>
      </c>
      <c r="D24" s="7"/>
    </row>
    <row r="25" spans="1:4" ht="17.25" customHeight="1">
      <c r="A25" s="11"/>
      <c r="B25" s="7"/>
      <c r="C25" s="9" t="s">
        <v>35</v>
      </c>
      <c r="D25" s="7">
        <v>360000</v>
      </c>
    </row>
    <row r="26" spans="1:4" ht="17.25" customHeight="1">
      <c r="A26" s="11"/>
      <c r="B26" s="7"/>
      <c r="C26" s="9" t="s">
        <v>36</v>
      </c>
      <c r="D26" s="7"/>
    </row>
    <row r="27" spans="1:4" ht="17.25" customHeight="1">
      <c r="A27" s="11"/>
      <c r="B27" s="7"/>
      <c r="C27" s="10" t="s">
        <v>37</v>
      </c>
      <c r="D27" s="7"/>
    </row>
    <row r="28" spans="1:4" ht="17.25" customHeight="1">
      <c r="A28" s="11"/>
      <c r="B28" s="7"/>
      <c r="C28" s="9" t="s">
        <v>38</v>
      </c>
      <c r="D28" s="7"/>
    </row>
    <row r="29" spans="1:4" ht="16.5" customHeight="1">
      <c r="A29" s="11"/>
      <c r="B29" s="7"/>
      <c r="C29" s="9" t="s">
        <v>39</v>
      </c>
      <c r="D29" s="7"/>
    </row>
    <row r="30" spans="1:4" ht="16.5" customHeight="1">
      <c r="A30" s="11"/>
      <c r="B30" s="7"/>
      <c r="C30" s="10" t="s">
        <v>40</v>
      </c>
      <c r="D30" s="7"/>
    </row>
    <row r="31" spans="1:4" ht="17.25" customHeight="1">
      <c r="A31" s="11"/>
      <c r="B31" s="7"/>
      <c r="C31" s="10" t="s">
        <v>41</v>
      </c>
      <c r="D31" s="7"/>
    </row>
    <row r="32" spans="1:4" ht="17.25" customHeight="1">
      <c r="A32" s="11"/>
      <c r="B32" s="7"/>
      <c r="C32" s="9" t="s">
        <v>42</v>
      </c>
      <c r="D32" s="7"/>
    </row>
    <row r="33" spans="1:4" ht="16.5" customHeight="1">
      <c r="A33" s="11" t="s">
        <v>43</v>
      </c>
      <c r="B33" s="7">
        <v>9204178.6999999993</v>
      </c>
      <c r="C33" s="11" t="s">
        <v>44</v>
      </c>
      <c r="D33" s="7">
        <v>9204178.6999999993</v>
      </c>
    </row>
    <row r="34" spans="1:4" ht="16.5" customHeight="1">
      <c r="A34" s="10" t="s">
        <v>45</v>
      </c>
      <c r="B34" s="7"/>
      <c r="C34" s="10" t="s">
        <v>46</v>
      </c>
      <c r="D34" s="7"/>
    </row>
    <row r="35" spans="1:4" ht="16.5" customHeight="1">
      <c r="A35" s="9" t="s">
        <v>47</v>
      </c>
      <c r="B35" s="7"/>
      <c r="C35" s="9" t="s">
        <v>47</v>
      </c>
      <c r="D35" s="7"/>
    </row>
    <row r="36" spans="1:4" ht="16.5" customHeight="1">
      <c r="A36" s="9" t="s">
        <v>48</v>
      </c>
      <c r="B36" s="7"/>
      <c r="C36" s="9" t="s">
        <v>49</v>
      </c>
      <c r="D36" s="7"/>
    </row>
    <row r="37" spans="1:4" ht="16.5" customHeight="1">
      <c r="A37" s="12" t="s">
        <v>50</v>
      </c>
      <c r="B37" s="7">
        <v>9204178.6999999993</v>
      </c>
      <c r="C37" s="12" t="s">
        <v>51</v>
      </c>
      <c r="D37" s="7">
        <v>9204178.6999999993</v>
      </c>
    </row>
  </sheetData>
  <mergeCells count="4">
    <mergeCell ref="A3:D3"/>
    <mergeCell ref="A4:B4"/>
    <mergeCell ref="A5:B5"/>
    <mergeCell ref="C5:D5"/>
  </mergeCells>
  <phoneticPr fontId="16" type="noConversion"/>
  <printOptions horizontalCentered="1"/>
  <pageMargins left="0.96" right="0.96" top="0.72" bottom="0.72" header="0" footer="0"/>
  <pageSetup paperSize="9" orientation="landscape" r:id="rId1"/>
  <headerFooter>
    <oddFooter>&amp;L&amp;C第&amp;P页，共&amp;N页&amp;R&amp;N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>
    <outlinePr summaryRight="0"/>
    <pageSetUpPr fitToPage="1"/>
  </sheetPr>
  <dimension ref="A1:F11"/>
  <sheetViews>
    <sheetView showZeros="0" workbookViewId="0">
      <pane ySplit="1" topLeftCell="A2" activePane="bottomLeft" state="frozen"/>
      <selection pane="bottomLeft" activeCell="B18" sqref="B18"/>
    </sheetView>
  </sheetViews>
  <sheetFormatPr defaultColWidth="9.125" defaultRowHeight="14.25" customHeight="1"/>
  <cols>
    <col min="1" max="1" width="32.125" customWidth="1"/>
    <col min="2" max="2" width="20.75" customWidth="1"/>
    <col min="3" max="3" width="32.125" customWidth="1"/>
    <col min="4" max="4" width="27.75" customWidth="1"/>
    <col min="5" max="6" width="36.75" customWidth="1"/>
  </cols>
  <sheetData>
    <row r="1" spans="1:6" ht="14.25" customHeight="1">
      <c r="A1" s="1"/>
      <c r="B1" s="1"/>
      <c r="C1" s="1"/>
      <c r="D1" s="1"/>
      <c r="E1" s="1"/>
      <c r="F1" s="1"/>
    </row>
    <row r="2" spans="1:6" ht="12" customHeight="1">
      <c r="A2" s="60">
        <v>1</v>
      </c>
      <c r="B2" s="61">
        <v>0</v>
      </c>
      <c r="C2" s="60">
        <v>1</v>
      </c>
      <c r="D2" s="31"/>
      <c r="E2" s="31"/>
      <c r="F2" s="53" t="s">
        <v>425</v>
      </c>
    </row>
    <row r="3" spans="1:6" ht="42" customHeight="1">
      <c r="A3" s="180" t="str">
        <f>"2025"&amp;"年部门政府性基金预算支出预算表"</f>
        <v>2025年部门政府性基金预算支出预算表</v>
      </c>
      <c r="B3" s="181" t="s">
        <v>426</v>
      </c>
      <c r="C3" s="182"/>
      <c r="D3" s="127"/>
      <c r="E3" s="127"/>
      <c r="F3" s="127"/>
    </row>
    <row r="4" spans="1:6" ht="13.5" customHeight="1">
      <c r="A4" s="151" t="str">
        <f>"单位名称："&amp;"昆明市档案馆"</f>
        <v>单位名称：昆明市档案馆</v>
      </c>
      <c r="B4" s="151" t="s">
        <v>427</v>
      </c>
      <c r="C4" s="186"/>
      <c r="D4" s="31"/>
      <c r="E4" s="31"/>
      <c r="F4" s="53" t="s">
        <v>1</v>
      </c>
    </row>
    <row r="5" spans="1:6" ht="19.5" customHeight="1">
      <c r="A5" s="137" t="s">
        <v>180</v>
      </c>
      <c r="B5" s="184" t="s">
        <v>73</v>
      </c>
      <c r="C5" s="137" t="s">
        <v>74</v>
      </c>
      <c r="D5" s="164" t="s">
        <v>428</v>
      </c>
      <c r="E5" s="135"/>
      <c r="F5" s="136"/>
    </row>
    <row r="6" spans="1:6" ht="18.75" customHeight="1">
      <c r="A6" s="158"/>
      <c r="B6" s="185"/>
      <c r="C6" s="158"/>
      <c r="D6" s="62" t="s">
        <v>55</v>
      </c>
      <c r="E6" s="49" t="s">
        <v>76</v>
      </c>
      <c r="F6" s="62" t="s">
        <v>77</v>
      </c>
    </row>
    <row r="7" spans="1:6" ht="18.75" customHeight="1">
      <c r="A7" s="57">
        <v>1</v>
      </c>
      <c r="B7" s="63" t="s">
        <v>84</v>
      </c>
      <c r="C7" s="57">
        <v>3</v>
      </c>
      <c r="D7" s="34">
        <v>4</v>
      </c>
      <c r="E7" s="34">
        <v>5</v>
      </c>
      <c r="F7" s="34">
        <v>6</v>
      </c>
    </row>
    <row r="8" spans="1:6" ht="21" customHeight="1">
      <c r="A8" s="16"/>
      <c r="B8" s="16"/>
      <c r="C8" s="16"/>
      <c r="D8" s="7"/>
      <c r="E8" s="7"/>
      <c r="F8" s="7"/>
    </row>
    <row r="9" spans="1:6" ht="21" customHeight="1">
      <c r="A9" s="16"/>
      <c r="B9" s="16"/>
      <c r="C9" s="16"/>
      <c r="D9" s="7"/>
      <c r="E9" s="7"/>
      <c r="F9" s="7"/>
    </row>
    <row r="10" spans="1:6" ht="18.75" customHeight="1">
      <c r="A10" s="101" t="s">
        <v>170</v>
      </c>
      <c r="B10" s="101" t="s">
        <v>170</v>
      </c>
      <c r="C10" s="183" t="s">
        <v>170</v>
      </c>
      <c r="D10" s="7"/>
      <c r="E10" s="7"/>
      <c r="F10" s="7"/>
    </row>
    <row r="11" spans="1:6" ht="14.25" customHeight="1">
      <c r="A11" s="231" t="s">
        <v>499</v>
      </c>
    </row>
  </sheetData>
  <mergeCells count="7">
    <mergeCell ref="A3:F3"/>
    <mergeCell ref="A10:C10"/>
    <mergeCell ref="D5:F5"/>
    <mergeCell ref="B5:B6"/>
    <mergeCell ref="C5:C6"/>
    <mergeCell ref="A5:A6"/>
    <mergeCell ref="A4:C4"/>
  </mergeCells>
  <phoneticPr fontId="16" type="noConversion"/>
  <printOptions horizontalCentered="1"/>
  <pageMargins left="0.37" right="0.37" top="0.56000000000000005" bottom="0.56000000000000005" header="0.48" footer="0.48"/>
  <pageSetup paperSize="9" scale="98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>
    <outlinePr summaryRight="0"/>
    <pageSetUpPr fitToPage="1"/>
  </sheetPr>
  <dimension ref="A1:S17"/>
  <sheetViews>
    <sheetView showZeros="0" workbookViewId="0">
      <pane ySplit="1" topLeftCell="A2" activePane="bottomLeft" state="frozen"/>
      <selection pane="bottomLeft"/>
    </sheetView>
  </sheetViews>
  <sheetFormatPr defaultColWidth="9.125" defaultRowHeight="14.25" customHeight="1"/>
  <cols>
    <col min="1" max="2" width="32.625" customWidth="1"/>
    <col min="3" max="3" width="41.125" customWidth="1"/>
    <col min="4" max="4" width="21.75" customWidth="1"/>
    <col min="5" max="5" width="35.25" customWidth="1"/>
    <col min="6" max="6" width="7.75" customWidth="1"/>
    <col min="7" max="7" width="11.125" customWidth="1"/>
    <col min="8" max="8" width="13.25" customWidth="1"/>
    <col min="9" max="18" width="20" customWidth="1"/>
    <col min="19" max="19" width="19.875" customWidth="1"/>
  </cols>
  <sheetData>
    <row r="1" spans="1:19" ht="14.2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15.75" customHeight="1">
      <c r="B2" s="44"/>
      <c r="C2" s="44"/>
      <c r="R2" s="45"/>
      <c r="S2" s="45" t="s">
        <v>429</v>
      </c>
    </row>
    <row r="3" spans="1:19" ht="41.25" customHeight="1">
      <c r="A3" s="191" t="str">
        <f>"2025"&amp;"年部门政府采购预算表"</f>
        <v>2025年部门政府采购预算表</v>
      </c>
      <c r="B3" s="149"/>
      <c r="C3" s="149"/>
      <c r="D3" s="150"/>
      <c r="E3" s="150"/>
      <c r="F3" s="150"/>
      <c r="G3" s="150"/>
      <c r="H3" s="150"/>
      <c r="I3" s="150"/>
      <c r="J3" s="150"/>
      <c r="K3" s="150"/>
      <c r="L3" s="150"/>
      <c r="M3" s="149"/>
      <c r="N3" s="150"/>
      <c r="O3" s="150"/>
      <c r="P3" s="149"/>
      <c r="Q3" s="150"/>
      <c r="R3" s="149"/>
      <c r="S3" s="149"/>
    </row>
    <row r="4" spans="1:19" ht="18.75" customHeight="1">
      <c r="A4" s="142" t="str">
        <f>"单位名称："&amp;"昆明市档案馆"</f>
        <v>单位名称：昆明市档案馆</v>
      </c>
      <c r="B4" s="196"/>
      <c r="C4" s="196"/>
      <c r="D4" s="197"/>
      <c r="E4" s="197"/>
      <c r="F4" s="197"/>
      <c r="G4" s="197"/>
      <c r="H4" s="197"/>
      <c r="I4" s="47"/>
      <c r="J4" s="47"/>
      <c r="K4" s="47"/>
      <c r="L4" s="47"/>
      <c r="R4" s="64"/>
      <c r="S4" s="53" t="s">
        <v>1</v>
      </c>
    </row>
    <row r="5" spans="1:19" ht="15.75" customHeight="1">
      <c r="A5" s="171" t="s">
        <v>179</v>
      </c>
      <c r="B5" s="203" t="s">
        <v>180</v>
      </c>
      <c r="C5" s="203" t="s">
        <v>430</v>
      </c>
      <c r="D5" s="192" t="s">
        <v>431</v>
      </c>
      <c r="E5" s="192" t="s">
        <v>432</v>
      </c>
      <c r="F5" s="192" t="s">
        <v>433</v>
      </c>
      <c r="G5" s="192" t="s">
        <v>434</v>
      </c>
      <c r="H5" s="192" t="s">
        <v>435</v>
      </c>
      <c r="I5" s="195" t="s">
        <v>187</v>
      </c>
      <c r="J5" s="195"/>
      <c r="K5" s="195"/>
      <c r="L5" s="195"/>
      <c r="M5" s="162"/>
      <c r="N5" s="195"/>
      <c r="O5" s="195"/>
      <c r="P5" s="159"/>
      <c r="Q5" s="195"/>
      <c r="R5" s="162"/>
      <c r="S5" s="160"/>
    </row>
    <row r="6" spans="1:19" ht="17.25" customHeight="1">
      <c r="A6" s="172"/>
      <c r="B6" s="204"/>
      <c r="C6" s="204"/>
      <c r="D6" s="193"/>
      <c r="E6" s="193"/>
      <c r="F6" s="193"/>
      <c r="G6" s="193"/>
      <c r="H6" s="193"/>
      <c r="I6" s="193" t="s">
        <v>55</v>
      </c>
      <c r="J6" s="193" t="s">
        <v>58</v>
      </c>
      <c r="K6" s="193" t="s">
        <v>436</v>
      </c>
      <c r="L6" s="193" t="s">
        <v>437</v>
      </c>
      <c r="M6" s="198" t="s">
        <v>438</v>
      </c>
      <c r="N6" s="206" t="s">
        <v>439</v>
      </c>
      <c r="O6" s="206"/>
      <c r="P6" s="207"/>
      <c r="Q6" s="206"/>
      <c r="R6" s="208"/>
      <c r="S6" s="205"/>
    </row>
    <row r="7" spans="1:19" ht="54" customHeight="1">
      <c r="A7" s="173"/>
      <c r="B7" s="205"/>
      <c r="C7" s="205"/>
      <c r="D7" s="194"/>
      <c r="E7" s="194"/>
      <c r="F7" s="194"/>
      <c r="G7" s="194"/>
      <c r="H7" s="194"/>
      <c r="I7" s="194"/>
      <c r="J7" s="194" t="s">
        <v>57</v>
      </c>
      <c r="K7" s="194"/>
      <c r="L7" s="194"/>
      <c r="M7" s="199"/>
      <c r="N7" s="66" t="s">
        <v>57</v>
      </c>
      <c r="O7" s="66" t="s">
        <v>64</v>
      </c>
      <c r="P7" s="65" t="s">
        <v>65</v>
      </c>
      <c r="Q7" s="66" t="s">
        <v>66</v>
      </c>
      <c r="R7" s="67" t="s">
        <v>67</v>
      </c>
      <c r="S7" s="65" t="s">
        <v>68</v>
      </c>
    </row>
    <row r="8" spans="1:19" ht="18" customHeight="1">
      <c r="A8" s="68">
        <v>1</v>
      </c>
      <c r="B8" s="68" t="s">
        <v>84</v>
      </c>
      <c r="C8" s="69">
        <v>3</v>
      </c>
      <c r="D8" s="69">
        <v>4</v>
      </c>
      <c r="E8" s="68">
        <v>5</v>
      </c>
      <c r="F8" s="68">
        <v>6</v>
      </c>
      <c r="G8" s="68">
        <v>7</v>
      </c>
      <c r="H8" s="68">
        <v>8</v>
      </c>
      <c r="I8" s="68">
        <v>9</v>
      </c>
      <c r="J8" s="68">
        <v>10</v>
      </c>
      <c r="K8" s="68">
        <v>11</v>
      </c>
      <c r="L8" s="68">
        <v>12</v>
      </c>
      <c r="M8" s="68">
        <v>13</v>
      </c>
      <c r="N8" s="68">
        <v>14</v>
      </c>
      <c r="O8" s="68">
        <v>15</v>
      </c>
      <c r="P8" s="68">
        <v>16</v>
      </c>
      <c r="Q8" s="68">
        <v>17</v>
      </c>
      <c r="R8" s="68">
        <v>18</v>
      </c>
      <c r="S8" s="68">
        <v>19</v>
      </c>
    </row>
    <row r="9" spans="1:19" ht="21" customHeight="1">
      <c r="A9" s="70" t="s">
        <v>70</v>
      </c>
      <c r="B9" s="71" t="s">
        <v>70</v>
      </c>
      <c r="C9" s="71" t="s">
        <v>273</v>
      </c>
      <c r="D9" s="72" t="s">
        <v>440</v>
      </c>
      <c r="E9" s="72" t="s">
        <v>441</v>
      </c>
      <c r="F9" s="72" t="s">
        <v>442</v>
      </c>
      <c r="G9" s="73">
        <v>1</v>
      </c>
      <c r="H9" s="7">
        <v>359000</v>
      </c>
      <c r="I9" s="7">
        <v>359000</v>
      </c>
      <c r="J9" s="7">
        <v>359000</v>
      </c>
      <c r="K9" s="7"/>
      <c r="L9" s="7"/>
      <c r="M9" s="7"/>
      <c r="N9" s="7"/>
      <c r="O9" s="7"/>
      <c r="P9" s="7"/>
      <c r="Q9" s="7"/>
      <c r="R9" s="7"/>
      <c r="S9" s="7"/>
    </row>
    <row r="10" spans="1:19" ht="21" customHeight="1">
      <c r="A10" s="70" t="s">
        <v>70</v>
      </c>
      <c r="B10" s="71" t="s">
        <v>70</v>
      </c>
      <c r="C10" s="71" t="s">
        <v>275</v>
      </c>
      <c r="D10" s="72" t="s">
        <v>443</v>
      </c>
      <c r="E10" s="72" t="s">
        <v>444</v>
      </c>
      <c r="F10" s="72" t="s">
        <v>442</v>
      </c>
      <c r="G10" s="73">
        <v>1</v>
      </c>
      <c r="H10" s="7">
        <v>215000</v>
      </c>
      <c r="I10" s="7">
        <v>215000</v>
      </c>
      <c r="J10" s="7"/>
      <c r="K10" s="7"/>
      <c r="L10" s="7"/>
      <c r="M10" s="7"/>
      <c r="N10" s="7">
        <v>215000</v>
      </c>
      <c r="O10" s="7"/>
      <c r="P10" s="7"/>
      <c r="Q10" s="7"/>
      <c r="R10" s="7"/>
      <c r="S10" s="7">
        <v>215000</v>
      </c>
    </row>
    <row r="11" spans="1:19" ht="21" customHeight="1">
      <c r="A11" s="70" t="s">
        <v>70</v>
      </c>
      <c r="B11" s="71" t="s">
        <v>70</v>
      </c>
      <c r="C11" s="71" t="s">
        <v>275</v>
      </c>
      <c r="D11" s="72" t="s">
        <v>443</v>
      </c>
      <c r="E11" s="72" t="s">
        <v>445</v>
      </c>
      <c r="F11" s="72" t="s">
        <v>446</v>
      </c>
      <c r="G11" s="73">
        <v>1</v>
      </c>
      <c r="H11" s="7">
        <v>138000</v>
      </c>
      <c r="I11" s="7">
        <v>138000</v>
      </c>
      <c r="J11" s="7"/>
      <c r="K11" s="7"/>
      <c r="L11" s="7"/>
      <c r="M11" s="7"/>
      <c r="N11" s="7">
        <v>138000</v>
      </c>
      <c r="O11" s="7"/>
      <c r="P11" s="7"/>
      <c r="Q11" s="7"/>
      <c r="R11" s="7"/>
      <c r="S11" s="7">
        <v>138000</v>
      </c>
    </row>
    <row r="12" spans="1:19" ht="21" customHeight="1">
      <c r="A12" s="70" t="s">
        <v>70</v>
      </c>
      <c r="B12" s="71" t="s">
        <v>70</v>
      </c>
      <c r="C12" s="71" t="s">
        <v>275</v>
      </c>
      <c r="D12" s="72" t="s">
        <v>443</v>
      </c>
      <c r="E12" s="72" t="s">
        <v>447</v>
      </c>
      <c r="F12" s="72" t="s">
        <v>442</v>
      </c>
      <c r="G12" s="73">
        <v>1</v>
      </c>
      <c r="H12" s="7">
        <v>15000</v>
      </c>
      <c r="I12" s="7">
        <v>15000</v>
      </c>
      <c r="J12" s="7"/>
      <c r="K12" s="7"/>
      <c r="L12" s="7"/>
      <c r="M12" s="7"/>
      <c r="N12" s="7">
        <v>15000</v>
      </c>
      <c r="O12" s="7"/>
      <c r="P12" s="7"/>
      <c r="Q12" s="7"/>
      <c r="R12" s="7"/>
      <c r="S12" s="7">
        <v>15000</v>
      </c>
    </row>
    <row r="13" spans="1:19" ht="21" customHeight="1">
      <c r="A13" s="70" t="s">
        <v>70</v>
      </c>
      <c r="B13" s="71" t="s">
        <v>70</v>
      </c>
      <c r="C13" s="71" t="s">
        <v>275</v>
      </c>
      <c r="D13" s="72" t="s">
        <v>448</v>
      </c>
      <c r="E13" s="72" t="s">
        <v>449</v>
      </c>
      <c r="F13" s="72" t="s">
        <v>446</v>
      </c>
      <c r="G13" s="73">
        <v>1</v>
      </c>
      <c r="H13" s="7">
        <v>433680</v>
      </c>
      <c r="I13" s="7">
        <v>433680</v>
      </c>
      <c r="J13" s="7"/>
      <c r="K13" s="7"/>
      <c r="L13" s="7"/>
      <c r="M13" s="7"/>
      <c r="N13" s="7">
        <v>433680</v>
      </c>
      <c r="O13" s="7"/>
      <c r="P13" s="7"/>
      <c r="Q13" s="7"/>
      <c r="R13" s="7"/>
      <c r="S13" s="7">
        <v>433680</v>
      </c>
    </row>
    <row r="14" spans="1:19" ht="21" customHeight="1">
      <c r="A14" s="70" t="s">
        <v>70</v>
      </c>
      <c r="B14" s="71" t="s">
        <v>70</v>
      </c>
      <c r="C14" s="71" t="s">
        <v>275</v>
      </c>
      <c r="D14" s="72" t="s">
        <v>450</v>
      </c>
      <c r="E14" s="72" t="s">
        <v>449</v>
      </c>
      <c r="F14" s="72" t="s">
        <v>446</v>
      </c>
      <c r="G14" s="73">
        <v>1</v>
      </c>
      <c r="H14" s="7">
        <v>209800</v>
      </c>
      <c r="I14" s="7">
        <v>209800</v>
      </c>
      <c r="J14" s="7"/>
      <c r="K14" s="7"/>
      <c r="L14" s="7"/>
      <c r="M14" s="7"/>
      <c r="N14" s="7">
        <v>209800</v>
      </c>
      <c r="O14" s="7"/>
      <c r="P14" s="7"/>
      <c r="Q14" s="7"/>
      <c r="R14" s="7"/>
      <c r="S14" s="7">
        <v>209800</v>
      </c>
    </row>
    <row r="15" spans="1:19" ht="21" customHeight="1">
      <c r="A15" s="70" t="s">
        <v>70</v>
      </c>
      <c r="B15" s="71" t="s">
        <v>70</v>
      </c>
      <c r="C15" s="71" t="s">
        <v>275</v>
      </c>
      <c r="D15" s="72" t="s">
        <v>443</v>
      </c>
      <c r="E15" s="72" t="s">
        <v>451</v>
      </c>
      <c r="F15" s="72" t="s">
        <v>442</v>
      </c>
      <c r="G15" s="73">
        <v>1</v>
      </c>
      <c r="H15" s="7">
        <v>280000</v>
      </c>
      <c r="I15" s="7">
        <v>280000</v>
      </c>
      <c r="J15" s="7"/>
      <c r="K15" s="7"/>
      <c r="L15" s="7"/>
      <c r="M15" s="7"/>
      <c r="N15" s="7">
        <v>280000</v>
      </c>
      <c r="O15" s="7"/>
      <c r="P15" s="7"/>
      <c r="Q15" s="7"/>
      <c r="R15" s="7"/>
      <c r="S15" s="7">
        <v>280000</v>
      </c>
    </row>
    <row r="16" spans="1:19" ht="21" customHeight="1">
      <c r="A16" s="200" t="s">
        <v>170</v>
      </c>
      <c r="B16" s="201"/>
      <c r="C16" s="201"/>
      <c r="D16" s="202"/>
      <c r="E16" s="202"/>
      <c r="F16" s="202"/>
      <c r="G16" s="109"/>
      <c r="H16" s="7">
        <v>1650480</v>
      </c>
      <c r="I16" s="7">
        <v>1650480</v>
      </c>
      <c r="J16" s="7">
        <v>359000</v>
      </c>
      <c r="K16" s="7"/>
      <c r="L16" s="7"/>
      <c r="M16" s="7"/>
      <c r="N16" s="7">
        <v>1291480</v>
      </c>
      <c r="O16" s="7"/>
      <c r="P16" s="7"/>
      <c r="Q16" s="7"/>
      <c r="R16" s="7"/>
      <c r="S16" s="7">
        <v>1291480</v>
      </c>
    </row>
    <row r="17" spans="1:19" ht="21" customHeight="1">
      <c r="A17" s="187" t="s">
        <v>452</v>
      </c>
      <c r="B17" s="188"/>
      <c r="C17" s="188"/>
      <c r="D17" s="187"/>
      <c r="E17" s="187"/>
      <c r="F17" s="187"/>
      <c r="G17" s="189"/>
      <c r="H17" s="190"/>
      <c r="I17" s="190"/>
      <c r="J17" s="190"/>
      <c r="K17" s="190"/>
      <c r="L17" s="190"/>
      <c r="M17" s="190"/>
      <c r="N17" s="190"/>
      <c r="O17" s="190"/>
      <c r="P17" s="190"/>
      <c r="Q17" s="190"/>
      <c r="R17" s="190"/>
      <c r="S17" s="190"/>
    </row>
  </sheetData>
  <mergeCells count="19">
    <mergeCell ref="C5:C7"/>
    <mergeCell ref="B5:B7"/>
    <mergeCell ref="N6:S6"/>
    <mergeCell ref="A17:S17"/>
    <mergeCell ref="A3:S3"/>
    <mergeCell ref="A5:A7"/>
    <mergeCell ref="D5:D7"/>
    <mergeCell ref="E5:E7"/>
    <mergeCell ref="F5:F7"/>
    <mergeCell ref="G5:G7"/>
    <mergeCell ref="H5:H7"/>
    <mergeCell ref="I5:S5"/>
    <mergeCell ref="K6:K7"/>
    <mergeCell ref="L6:L7"/>
    <mergeCell ref="A4:H4"/>
    <mergeCell ref="M6:M7"/>
    <mergeCell ref="I6:I7"/>
    <mergeCell ref="A16:G16"/>
    <mergeCell ref="J6:J7"/>
  </mergeCells>
  <phoneticPr fontId="16" type="noConversion"/>
  <printOptions horizontalCentered="1"/>
  <pageMargins left="0.96" right="0.96" top="0.72" bottom="0.72" header="0" footer="0"/>
  <pageSetup paperSize="9" scale="60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>
    <outlinePr summaryRight="0"/>
    <pageSetUpPr fitToPage="1"/>
  </sheetPr>
  <dimension ref="A1:T11"/>
  <sheetViews>
    <sheetView showZeros="0" topLeftCell="F1" workbookViewId="0">
      <pane ySplit="1" topLeftCell="A2" activePane="bottomLeft" state="frozen"/>
      <selection pane="bottomLeft" activeCell="G17" sqref="G17"/>
    </sheetView>
  </sheetViews>
  <sheetFormatPr defaultColWidth="9.125" defaultRowHeight="14.25" customHeight="1"/>
  <cols>
    <col min="1" max="5" width="39.125" customWidth="1"/>
    <col min="6" max="6" width="27.625" customWidth="1"/>
    <col min="7" max="7" width="28.625" customWidth="1"/>
    <col min="8" max="8" width="28.125" customWidth="1"/>
    <col min="9" max="9" width="39.125" customWidth="1"/>
    <col min="10" max="18" width="20.375" customWidth="1"/>
    <col min="19" max="20" width="20.25" customWidth="1"/>
  </cols>
  <sheetData>
    <row r="1" spans="1:20" ht="14.2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ht="16.5" customHeight="1">
      <c r="A2" s="74"/>
      <c r="B2" s="44"/>
      <c r="C2" s="44"/>
      <c r="D2" s="44"/>
      <c r="E2" s="44"/>
      <c r="F2" s="44"/>
      <c r="G2" s="44"/>
      <c r="H2" s="74"/>
      <c r="I2" s="74"/>
      <c r="J2" s="74"/>
      <c r="K2" s="74"/>
      <c r="L2" s="74"/>
      <c r="M2" s="74"/>
      <c r="N2" s="75"/>
      <c r="O2" s="74"/>
      <c r="P2" s="74"/>
      <c r="Q2" s="44"/>
      <c r="R2" s="74"/>
      <c r="S2" s="76"/>
      <c r="T2" s="76" t="s">
        <v>453</v>
      </c>
    </row>
    <row r="3" spans="1:20" ht="41.25" customHeight="1">
      <c r="A3" s="209" t="str">
        <f>"2025"&amp;"年部门政府购买服务预算表"</f>
        <v>2025年部门政府购买服务预算表</v>
      </c>
      <c r="B3" s="149"/>
      <c r="C3" s="149"/>
      <c r="D3" s="149"/>
      <c r="E3" s="149"/>
      <c r="F3" s="149"/>
      <c r="G3" s="149"/>
      <c r="H3" s="210"/>
      <c r="I3" s="210"/>
      <c r="J3" s="210"/>
      <c r="K3" s="210"/>
      <c r="L3" s="210"/>
      <c r="M3" s="210"/>
      <c r="N3" s="211"/>
      <c r="O3" s="210"/>
      <c r="P3" s="210"/>
      <c r="Q3" s="149"/>
      <c r="R3" s="210"/>
      <c r="S3" s="211"/>
      <c r="T3" s="149"/>
    </row>
    <row r="4" spans="1:20" ht="22.5" customHeight="1">
      <c r="A4" s="212" t="str">
        <f>"单位名称："&amp;"昆明市档案馆"</f>
        <v>单位名称：昆明市档案馆</v>
      </c>
      <c r="B4" s="196"/>
      <c r="C4" s="196"/>
      <c r="D4" s="196"/>
      <c r="E4" s="196"/>
      <c r="F4" s="196"/>
      <c r="G4" s="196"/>
      <c r="H4" s="213"/>
      <c r="I4" s="213"/>
      <c r="J4" s="77"/>
      <c r="K4" s="77"/>
      <c r="L4" s="77"/>
      <c r="M4" s="77"/>
      <c r="N4" s="75"/>
      <c r="O4" s="74"/>
      <c r="P4" s="74"/>
      <c r="Q4" s="44"/>
      <c r="R4" s="74"/>
      <c r="S4" s="78"/>
      <c r="T4" s="76" t="s">
        <v>1</v>
      </c>
    </row>
    <row r="5" spans="1:20" ht="24" customHeight="1">
      <c r="A5" s="171" t="s">
        <v>179</v>
      </c>
      <c r="B5" s="203" t="s">
        <v>180</v>
      </c>
      <c r="C5" s="203" t="s">
        <v>430</v>
      </c>
      <c r="D5" s="203" t="s">
        <v>454</v>
      </c>
      <c r="E5" s="203" t="s">
        <v>455</v>
      </c>
      <c r="F5" s="203" t="s">
        <v>456</v>
      </c>
      <c r="G5" s="203" t="s">
        <v>457</v>
      </c>
      <c r="H5" s="192" t="s">
        <v>458</v>
      </c>
      <c r="I5" s="192" t="s">
        <v>459</v>
      </c>
      <c r="J5" s="195" t="s">
        <v>187</v>
      </c>
      <c r="K5" s="195"/>
      <c r="L5" s="195"/>
      <c r="M5" s="195"/>
      <c r="N5" s="162"/>
      <c r="O5" s="195"/>
      <c r="P5" s="195"/>
      <c r="Q5" s="159"/>
      <c r="R5" s="195"/>
      <c r="S5" s="162"/>
      <c r="T5" s="160"/>
    </row>
    <row r="6" spans="1:20" ht="24" customHeight="1">
      <c r="A6" s="172"/>
      <c r="B6" s="204"/>
      <c r="C6" s="204"/>
      <c r="D6" s="204"/>
      <c r="E6" s="204"/>
      <c r="F6" s="204"/>
      <c r="G6" s="204"/>
      <c r="H6" s="193"/>
      <c r="I6" s="193"/>
      <c r="J6" s="193" t="s">
        <v>55</v>
      </c>
      <c r="K6" s="193" t="s">
        <v>58</v>
      </c>
      <c r="L6" s="193" t="s">
        <v>436</v>
      </c>
      <c r="M6" s="193" t="s">
        <v>437</v>
      </c>
      <c r="N6" s="198" t="s">
        <v>438</v>
      </c>
      <c r="O6" s="206" t="s">
        <v>439</v>
      </c>
      <c r="P6" s="206"/>
      <c r="Q6" s="207"/>
      <c r="R6" s="206"/>
      <c r="S6" s="208"/>
      <c r="T6" s="205"/>
    </row>
    <row r="7" spans="1:20" ht="54" customHeight="1">
      <c r="A7" s="173"/>
      <c r="B7" s="205"/>
      <c r="C7" s="205"/>
      <c r="D7" s="205"/>
      <c r="E7" s="205"/>
      <c r="F7" s="205"/>
      <c r="G7" s="205"/>
      <c r="H7" s="194"/>
      <c r="I7" s="194"/>
      <c r="J7" s="194"/>
      <c r="K7" s="194" t="s">
        <v>57</v>
      </c>
      <c r="L7" s="194"/>
      <c r="M7" s="194"/>
      <c r="N7" s="199"/>
      <c r="O7" s="66" t="s">
        <v>57</v>
      </c>
      <c r="P7" s="66" t="s">
        <v>64</v>
      </c>
      <c r="Q7" s="65" t="s">
        <v>65</v>
      </c>
      <c r="R7" s="66" t="s">
        <v>66</v>
      </c>
      <c r="S7" s="67" t="s">
        <v>67</v>
      </c>
      <c r="T7" s="65" t="s">
        <v>68</v>
      </c>
    </row>
    <row r="8" spans="1:20" ht="17.25" customHeight="1">
      <c r="A8" s="33">
        <v>1</v>
      </c>
      <c r="B8" s="65">
        <v>2</v>
      </c>
      <c r="C8" s="33">
        <v>3</v>
      </c>
      <c r="D8" s="33">
        <v>4</v>
      </c>
      <c r="E8" s="65">
        <v>5</v>
      </c>
      <c r="F8" s="33">
        <v>6</v>
      </c>
      <c r="G8" s="33">
        <v>7</v>
      </c>
      <c r="H8" s="65">
        <v>8</v>
      </c>
      <c r="I8" s="33">
        <v>9</v>
      </c>
      <c r="J8" s="33">
        <v>10</v>
      </c>
      <c r="K8" s="65">
        <v>11</v>
      </c>
      <c r="L8" s="33">
        <v>12</v>
      </c>
      <c r="M8" s="33">
        <v>13</v>
      </c>
      <c r="N8" s="65">
        <v>14</v>
      </c>
      <c r="O8" s="33">
        <v>15</v>
      </c>
      <c r="P8" s="33">
        <v>16</v>
      </c>
      <c r="Q8" s="65">
        <v>17</v>
      </c>
      <c r="R8" s="33">
        <v>18</v>
      </c>
      <c r="S8" s="33">
        <v>19</v>
      </c>
      <c r="T8" s="33">
        <v>20</v>
      </c>
    </row>
    <row r="9" spans="1:20" ht="21" customHeight="1">
      <c r="A9" s="70"/>
      <c r="B9" s="71"/>
      <c r="C9" s="71"/>
      <c r="D9" s="71"/>
      <c r="E9" s="71"/>
      <c r="F9" s="71"/>
      <c r="G9" s="71"/>
      <c r="H9" s="72"/>
      <c r="I9" s="72"/>
      <c r="J9" s="7"/>
      <c r="K9" s="7"/>
      <c r="L9" s="7"/>
      <c r="M9" s="7"/>
      <c r="N9" s="7"/>
      <c r="O9" s="7"/>
      <c r="P9" s="7"/>
      <c r="Q9" s="7"/>
      <c r="R9" s="7"/>
      <c r="S9" s="7"/>
      <c r="T9" s="7"/>
    </row>
    <row r="10" spans="1:20" ht="21" customHeight="1">
      <c r="A10" s="200" t="s">
        <v>170</v>
      </c>
      <c r="B10" s="201"/>
      <c r="C10" s="201"/>
      <c r="D10" s="201"/>
      <c r="E10" s="201"/>
      <c r="F10" s="201"/>
      <c r="G10" s="201"/>
      <c r="H10" s="202"/>
      <c r="I10" s="108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</row>
    <row r="11" spans="1:20" ht="14.25" customHeight="1">
      <c r="F11" s="231" t="s">
        <v>500</v>
      </c>
    </row>
  </sheetData>
  <mergeCells count="19">
    <mergeCell ref="A10:I10"/>
    <mergeCell ref="K6:K7"/>
    <mergeCell ref="B5:B7"/>
    <mergeCell ref="C5:C7"/>
    <mergeCell ref="F5:F7"/>
    <mergeCell ref="G5:G7"/>
    <mergeCell ref="D5:D7"/>
    <mergeCell ref="E5:E7"/>
    <mergeCell ref="A3:T3"/>
    <mergeCell ref="A5:A7"/>
    <mergeCell ref="H5:H7"/>
    <mergeCell ref="I5:I7"/>
    <mergeCell ref="J5:T5"/>
    <mergeCell ref="L6:L7"/>
    <mergeCell ref="M6:M7"/>
    <mergeCell ref="A4:I4"/>
    <mergeCell ref="N6:N7"/>
    <mergeCell ref="J6:J7"/>
    <mergeCell ref="O6:T6"/>
  </mergeCells>
  <phoneticPr fontId="16" type="noConversion"/>
  <printOptions horizontalCentered="1"/>
  <pageMargins left="0.96" right="0.96" top="0.72" bottom="0.72" header="0" footer="0"/>
  <pageSetup paperSize="9" scale="60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>
    <outlinePr summaryRight="0"/>
    <pageSetUpPr fitToPage="1"/>
  </sheetPr>
  <dimension ref="A1:X10"/>
  <sheetViews>
    <sheetView showZeros="0" workbookViewId="0">
      <pane ySplit="1" topLeftCell="A2" activePane="bottomLeft" state="frozen"/>
      <selection pane="bottomLeft" activeCell="B19" sqref="B19"/>
    </sheetView>
  </sheetViews>
  <sheetFormatPr defaultColWidth="9.125" defaultRowHeight="14.25" customHeight="1"/>
  <cols>
    <col min="1" max="1" width="37.75" customWidth="1"/>
    <col min="2" max="24" width="20" customWidth="1"/>
  </cols>
  <sheetData>
    <row r="1" spans="1:24" ht="14.2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17.25" customHeight="1">
      <c r="D2" s="29"/>
      <c r="W2" s="45"/>
      <c r="X2" s="45" t="s">
        <v>460</v>
      </c>
    </row>
    <row r="3" spans="1:24" ht="41.25" customHeight="1">
      <c r="A3" s="191" t="str">
        <f>"2025"&amp;"年市对下转移支付预算表"</f>
        <v>2025年市对下转移支付预算表</v>
      </c>
      <c r="B3" s="150"/>
      <c r="C3" s="150"/>
      <c r="D3" s="150"/>
      <c r="E3" s="150"/>
      <c r="F3" s="150"/>
      <c r="G3" s="150"/>
      <c r="H3" s="150"/>
      <c r="I3" s="150"/>
      <c r="J3" s="150"/>
      <c r="K3" s="150"/>
      <c r="L3" s="150"/>
      <c r="M3" s="150"/>
      <c r="N3" s="150"/>
      <c r="O3" s="150"/>
      <c r="P3" s="150"/>
      <c r="Q3" s="150"/>
      <c r="R3" s="150"/>
      <c r="S3" s="150"/>
      <c r="T3" s="150"/>
      <c r="U3" s="150"/>
      <c r="V3" s="150"/>
      <c r="W3" s="149"/>
      <c r="X3" s="149"/>
    </row>
    <row r="4" spans="1:24" ht="18" customHeight="1">
      <c r="A4" s="212" t="str">
        <f>"单位名称："&amp;"昆明市档案馆"</f>
        <v>单位名称：昆明市档案馆</v>
      </c>
      <c r="B4" s="213"/>
      <c r="C4" s="213"/>
      <c r="D4" s="214"/>
      <c r="E4" s="215"/>
      <c r="F4" s="215"/>
      <c r="G4" s="215"/>
      <c r="H4" s="215"/>
      <c r="I4" s="215"/>
      <c r="W4" s="64"/>
      <c r="X4" s="64" t="s">
        <v>1</v>
      </c>
    </row>
    <row r="5" spans="1:24" ht="19.5" customHeight="1">
      <c r="A5" s="176" t="s">
        <v>461</v>
      </c>
      <c r="B5" s="164" t="s">
        <v>187</v>
      </c>
      <c r="C5" s="135"/>
      <c r="D5" s="135"/>
      <c r="E5" s="164" t="s">
        <v>462</v>
      </c>
      <c r="F5" s="135"/>
      <c r="G5" s="135"/>
      <c r="H5" s="135"/>
      <c r="I5" s="135"/>
      <c r="J5" s="135"/>
      <c r="K5" s="135"/>
      <c r="L5" s="135"/>
      <c r="M5" s="135"/>
      <c r="N5" s="135"/>
      <c r="O5" s="135"/>
      <c r="P5" s="135"/>
      <c r="Q5" s="135"/>
      <c r="R5" s="135"/>
      <c r="S5" s="135"/>
      <c r="T5" s="135"/>
      <c r="U5" s="135"/>
      <c r="V5" s="135"/>
      <c r="W5" s="159"/>
      <c r="X5" s="160"/>
    </row>
    <row r="6" spans="1:24" ht="40.5" customHeight="1">
      <c r="A6" s="138"/>
      <c r="B6" s="48" t="s">
        <v>55</v>
      </c>
      <c r="C6" s="54" t="s">
        <v>58</v>
      </c>
      <c r="D6" s="79" t="s">
        <v>436</v>
      </c>
      <c r="E6" s="41" t="s">
        <v>463</v>
      </c>
      <c r="F6" s="41" t="s">
        <v>464</v>
      </c>
      <c r="G6" s="41" t="s">
        <v>465</v>
      </c>
      <c r="H6" s="41" t="s">
        <v>466</v>
      </c>
      <c r="I6" s="41" t="s">
        <v>467</v>
      </c>
      <c r="J6" s="41" t="s">
        <v>468</v>
      </c>
      <c r="K6" s="41" t="s">
        <v>469</v>
      </c>
      <c r="L6" s="41" t="s">
        <v>470</v>
      </c>
      <c r="M6" s="41" t="s">
        <v>471</v>
      </c>
      <c r="N6" s="41" t="s">
        <v>472</v>
      </c>
      <c r="O6" s="41" t="s">
        <v>473</v>
      </c>
      <c r="P6" s="41" t="s">
        <v>474</v>
      </c>
      <c r="Q6" s="41" t="s">
        <v>475</v>
      </c>
      <c r="R6" s="41" t="s">
        <v>476</v>
      </c>
      <c r="S6" s="41" t="s">
        <v>477</v>
      </c>
      <c r="T6" s="41" t="s">
        <v>478</v>
      </c>
      <c r="U6" s="41" t="s">
        <v>479</v>
      </c>
      <c r="V6" s="41" t="s">
        <v>480</v>
      </c>
      <c r="W6" s="41" t="s">
        <v>481</v>
      </c>
      <c r="X6" s="80" t="s">
        <v>482</v>
      </c>
    </row>
    <row r="7" spans="1:24" ht="19.5" customHeight="1">
      <c r="A7" s="56">
        <v>1</v>
      </c>
      <c r="B7" s="56">
        <v>2</v>
      </c>
      <c r="C7" s="56">
        <v>3</v>
      </c>
      <c r="D7" s="38">
        <v>4</v>
      </c>
      <c r="E7" s="50">
        <v>5</v>
      </c>
      <c r="F7" s="56">
        <v>6</v>
      </c>
      <c r="G7" s="56">
        <v>7</v>
      </c>
      <c r="H7" s="38">
        <v>8</v>
      </c>
      <c r="I7" s="56">
        <v>9</v>
      </c>
      <c r="J7" s="56">
        <v>10</v>
      </c>
      <c r="K7" s="56">
        <v>11</v>
      </c>
      <c r="L7" s="38">
        <v>12</v>
      </c>
      <c r="M7" s="56">
        <v>13</v>
      </c>
      <c r="N7" s="56">
        <v>14</v>
      </c>
      <c r="O7" s="56">
        <v>15</v>
      </c>
      <c r="P7" s="38">
        <v>16</v>
      </c>
      <c r="Q7" s="56">
        <v>17</v>
      </c>
      <c r="R7" s="56">
        <v>18</v>
      </c>
      <c r="S7" s="56">
        <v>19</v>
      </c>
      <c r="T7" s="38">
        <v>20</v>
      </c>
      <c r="U7" s="38">
        <v>21</v>
      </c>
      <c r="V7" s="38">
        <v>22</v>
      </c>
      <c r="W7" s="50">
        <v>23</v>
      </c>
      <c r="X7" s="50">
        <v>24</v>
      </c>
    </row>
    <row r="8" spans="1:24" ht="19.5" customHeight="1">
      <c r="A8" s="26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</row>
    <row r="9" spans="1:24" ht="19.5" customHeight="1">
      <c r="A9" s="25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</row>
    <row r="10" spans="1:24" ht="14.25" customHeight="1">
      <c r="A10" s="231" t="s">
        <v>501</v>
      </c>
    </row>
  </sheetData>
  <mergeCells count="5">
    <mergeCell ref="A3:X3"/>
    <mergeCell ref="A5:A6"/>
    <mergeCell ref="B5:D5"/>
    <mergeCell ref="A4:I4"/>
    <mergeCell ref="E5:X5"/>
  </mergeCells>
  <phoneticPr fontId="16" type="noConversion"/>
  <printOptions horizontalCentered="1"/>
  <pageMargins left="0.96" right="0.96" top="0.72" bottom="0.72" header="0" footer="0"/>
  <pageSetup paperSize="9" scale="57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>
    <outlinePr summaryRight="0"/>
    <pageSetUpPr fitToPage="1"/>
  </sheetPr>
  <dimension ref="A1:J9"/>
  <sheetViews>
    <sheetView showZeros="0" workbookViewId="0">
      <pane ySplit="1" topLeftCell="A2" activePane="bottomLeft" state="frozen"/>
      <selection pane="bottomLeft" activeCell="B20" sqref="B20"/>
    </sheetView>
  </sheetViews>
  <sheetFormatPr defaultColWidth="9.125" defaultRowHeight="12" customHeight="1"/>
  <cols>
    <col min="1" max="1" width="34.25" customWidth="1"/>
    <col min="2" max="2" width="29" customWidth="1"/>
    <col min="3" max="5" width="23.625" customWidth="1"/>
    <col min="6" max="6" width="11.25" customWidth="1"/>
    <col min="7" max="7" width="25.125" customWidth="1"/>
    <col min="8" max="8" width="15.625" customWidth="1"/>
    <col min="9" max="9" width="13.375" customWidth="1"/>
    <col min="10" max="10" width="18.875" customWidth="1"/>
  </cols>
  <sheetData>
    <row r="1" spans="1:10" ht="12" customHeight="1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ht="16.5" customHeight="1">
      <c r="J2" s="45" t="s">
        <v>483</v>
      </c>
    </row>
    <row r="3" spans="1:10" ht="41.25" customHeight="1">
      <c r="A3" s="216" t="str">
        <f>"2025"&amp;"年市对下转移支付绩效目标表"</f>
        <v>2025年市对下转移支付绩效目标表</v>
      </c>
      <c r="B3" s="150"/>
      <c r="C3" s="150"/>
      <c r="D3" s="150"/>
      <c r="E3" s="150"/>
      <c r="F3" s="149"/>
      <c r="G3" s="150"/>
      <c r="H3" s="149"/>
      <c r="I3" s="149"/>
      <c r="J3" s="150"/>
    </row>
    <row r="4" spans="1:10" ht="17.25" customHeight="1">
      <c r="A4" s="151" t="str">
        <f>"单位名称："&amp;"昆明市档案馆"</f>
        <v>单位名称：昆明市档案馆</v>
      </c>
      <c r="B4" s="91"/>
      <c r="C4" s="91"/>
      <c r="D4" s="91"/>
      <c r="E4" s="91"/>
      <c r="F4" s="91"/>
      <c r="G4" s="91"/>
      <c r="H4" s="91"/>
    </row>
    <row r="5" spans="1:10" ht="44.25" customHeight="1">
      <c r="A5" s="55" t="s">
        <v>461</v>
      </c>
      <c r="B5" s="55" t="s">
        <v>281</v>
      </c>
      <c r="C5" s="55" t="s">
        <v>282</v>
      </c>
      <c r="D5" s="55" t="s">
        <v>283</v>
      </c>
      <c r="E5" s="55" t="s">
        <v>284</v>
      </c>
      <c r="F5" s="57" t="s">
        <v>285</v>
      </c>
      <c r="G5" s="55" t="s">
        <v>286</v>
      </c>
      <c r="H5" s="57" t="s">
        <v>287</v>
      </c>
      <c r="I5" s="57" t="s">
        <v>288</v>
      </c>
      <c r="J5" s="55" t="s">
        <v>289</v>
      </c>
    </row>
    <row r="6" spans="1:10" ht="14.25" customHeight="1">
      <c r="A6" s="55">
        <v>1</v>
      </c>
      <c r="B6" s="55">
        <v>2</v>
      </c>
      <c r="C6" s="55">
        <v>3</v>
      </c>
      <c r="D6" s="55">
        <v>4</v>
      </c>
      <c r="E6" s="55">
        <v>5</v>
      </c>
      <c r="F6" s="57">
        <v>6</v>
      </c>
      <c r="G6" s="55">
        <v>7</v>
      </c>
      <c r="H6" s="57">
        <v>8</v>
      </c>
      <c r="I6" s="57">
        <v>9</v>
      </c>
      <c r="J6" s="55">
        <v>10</v>
      </c>
    </row>
    <row r="7" spans="1:10" ht="42" customHeight="1">
      <c r="A7" s="26"/>
      <c r="B7" s="25"/>
      <c r="C7" s="25"/>
      <c r="D7" s="25"/>
      <c r="E7" s="59"/>
      <c r="F7" s="14"/>
      <c r="G7" s="59"/>
      <c r="H7" s="14"/>
      <c r="I7" s="14"/>
      <c r="J7" s="59"/>
    </row>
    <row r="8" spans="1:10" ht="42" customHeight="1">
      <c r="A8" s="26"/>
      <c r="B8" s="16"/>
      <c r="C8" s="16"/>
      <c r="D8" s="16"/>
      <c r="E8" s="26"/>
      <c r="F8" s="16"/>
      <c r="G8" s="26"/>
      <c r="H8" s="16"/>
      <c r="I8" s="16"/>
      <c r="J8" s="26"/>
    </row>
    <row r="9" spans="1:10" ht="12" customHeight="1">
      <c r="A9" s="231" t="s">
        <v>501</v>
      </c>
    </row>
  </sheetData>
  <mergeCells count="2">
    <mergeCell ref="A3:J3"/>
    <mergeCell ref="A4:H4"/>
  </mergeCells>
  <phoneticPr fontId="16" type="noConversion"/>
  <printOptions horizontalCentered="1"/>
  <pageMargins left="0.96" right="0.96" top="0.72" bottom="0.72" header="0" footer="0"/>
  <pageSetup paperSize="9" scale="69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>
    <outlinePr summaryRight="0"/>
    <pageSetUpPr fitToPage="1"/>
  </sheetPr>
  <dimension ref="A1:I10"/>
  <sheetViews>
    <sheetView showZeros="0" workbookViewId="0">
      <pane ySplit="1" topLeftCell="A2" activePane="bottomLeft" state="frozen"/>
      <selection pane="bottomLeft" activeCell="B15" sqref="B15"/>
    </sheetView>
  </sheetViews>
  <sheetFormatPr defaultColWidth="10.375" defaultRowHeight="14.25" customHeight="1"/>
  <cols>
    <col min="1" max="3" width="33.75" customWidth="1"/>
    <col min="4" max="4" width="45.625" customWidth="1"/>
    <col min="5" max="5" width="27.625" customWidth="1"/>
    <col min="6" max="6" width="21.75" customWidth="1"/>
    <col min="7" max="9" width="26.25" customWidth="1"/>
  </cols>
  <sheetData>
    <row r="1" spans="1:9" ht="14.25" customHeight="1">
      <c r="A1" s="1"/>
      <c r="B1" s="1"/>
      <c r="C1" s="1"/>
      <c r="D1" s="1"/>
      <c r="E1" s="1"/>
      <c r="F1" s="1"/>
      <c r="G1" s="1"/>
      <c r="H1" s="1"/>
      <c r="I1" s="1"/>
    </row>
    <row r="2" spans="1:9" ht="14.25" customHeight="1">
      <c r="A2" s="221" t="s">
        <v>484</v>
      </c>
      <c r="B2" s="222"/>
      <c r="C2" s="222"/>
      <c r="D2" s="223"/>
      <c r="E2" s="223"/>
      <c r="F2" s="223"/>
      <c r="G2" s="222"/>
      <c r="H2" s="222"/>
      <c r="I2" s="223"/>
    </row>
    <row r="3" spans="1:9" ht="41.25" customHeight="1">
      <c r="A3" s="97" t="str">
        <f>"2025"&amp;"年新增资产配置预算表"</f>
        <v>2025年新增资产配置预算表</v>
      </c>
      <c r="B3" s="141"/>
      <c r="C3" s="141"/>
      <c r="D3" s="140"/>
      <c r="E3" s="140"/>
      <c r="F3" s="140"/>
      <c r="G3" s="141"/>
      <c r="H3" s="141"/>
      <c r="I3" s="140"/>
    </row>
    <row r="4" spans="1:9" ht="14.25" customHeight="1">
      <c r="A4" s="92" t="str">
        <f>"单位名称："&amp;"昆明市档案馆"</f>
        <v>单位名称：昆明市档案馆</v>
      </c>
      <c r="B4" s="224"/>
      <c r="C4" s="224"/>
      <c r="D4" s="2"/>
      <c r="F4" s="39"/>
      <c r="G4" s="24"/>
      <c r="H4" s="24"/>
      <c r="I4" s="3" t="s">
        <v>1</v>
      </c>
    </row>
    <row r="5" spans="1:9" ht="28.5" customHeight="1">
      <c r="A5" s="144" t="s">
        <v>179</v>
      </c>
      <c r="B5" s="147" t="s">
        <v>180</v>
      </c>
      <c r="C5" s="98" t="s">
        <v>485</v>
      </c>
      <c r="D5" s="144" t="s">
        <v>486</v>
      </c>
      <c r="E5" s="144" t="s">
        <v>487</v>
      </c>
      <c r="F5" s="144" t="s">
        <v>488</v>
      </c>
      <c r="G5" s="147" t="s">
        <v>489</v>
      </c>
      <c r="H5" s="225"/>
      <c r="I5" s="144"/>
    </row>
    <row r="6" spans="1:9" ht="21" customHeight="1">
      <c r="A6" s="98"/>
      <c r="B6" s="148"/>
      <c r="C6" s="148"/>
      <c r="D6" s="146"/>
      <c r="E6" s="148"/>
      <c r="F6" s="148"/>
      <c r="G6" s="41" t="s">
        <v>434</v>
      </c>
      <c r="H6" s="41" t="s">
        <v>490</v>
      </c>
      <c r="I6" s="41" t="s">
        <v>491</v>
      </c>
    </row>
    <row r="7" spans="1:9" ht="17.25" customHeight="1">
      <c r="A7" s="19" t="s">
        <v>83</v>
      </c>
      <c r="B7" s="81"/>
      <c r="C7" s="82" t="s">
        <v>84</v>
      </c>
      <c r="D7" s="19" t="s">
        <v>85</v>
      </c>
      <c r="E7" s="83" t="s">
        <v>86</v>
      </c>
      <c r="F7" s="19" t="s">
        <v>87</v>
      </c>
      <c r="G7" s="82" t="s">
        <v>88</v>
      </c>
      <c r="H7" s="20" t="s">
        <v>89</v>
      </c>
      <c r="I7" s="83" t="s">
        <v>90</v>
      </c>
    </row>
    <row r="8" spans="1:9" ht="19.5" customHeight="1">
      <c r="A8" s="21"/>
      <c r="B8" s="9"/>
      <c r="C8" s="9"/>
      <c r="D8" s="26"/>
      <c r="E8" s="16"/>
      <c r="F8" s="20"/>
      <c r="G8" s="84"/>
      <c r="H8" s="85"/>
      <c r="I8" s="85"/>
    </row>
    <row r="9" spans="1:9" ht="19.5" customHeight="1">
      <c r="A9" s="217" t="s">
        <v>55</v>
      </c>
      <c r="B9" s="218"/>
      <c r="C9" s="218"/>
      <c r="D9" s="219"/>
      <c r="E9" s="220"/>
      <c r="F9" s="220"/>
      <c r="G9" s="84"/>
      <c r="H9" s="85"/>
      <c r="I9" s="85"/>
    </row>
    <row r="10" spans="1:9" ht="14.25" customHeight="1">
      <c r="A10" s="231" t="s">
        <v>502</v>
      </c>
    </row>
  </sheetData>
  <mergeCells count="11">
    <mergeCell ref="A9:F9"/>
    <mergeCell ref="B5:B6"/>
    <mergeCell ref="A2:I2"/>
    <mergeCell ref="A3:I3"/>
    <mergeCell ref="A4:C4"/>
    <mergeCell ref="G5:I5"/>
    <mergeCell ref="F5:F6"/>
    <mergeCell ref="E5:E6"/>
    <mergeCell ref="D5:D6"/>
    <mergeCell ref="C5:C6"/>
    <mergeCell ref="A5:A6"/>
  </mergeCells>
  <phoneticPr fontId="16" type="noConversion"/>
  <pageMargins left="0.67" right="0.67" top="0.72" bottom="0.72" header="0.28000000000000003" footer="0.28000000000000003"/>
  <pageSetup paperSize="9" scale="0" fitToWidth="0" fitToHeight="0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sheetPr>
    <outlinePr summaryRight="0"/>
    <pageSetUpPr fitToPage="1"/>
  </sheetPr>
  <dimension ref="A1:K12"/>
  <sheetViews>
    <sheetView showZeros="0" workbookViewId="0">
      <pane ySplit="1" topLeftCell="A2" activePane="bottomLeft" state="frozen"/>
      <selection pane="bottomLeft" activeCell="C22" sqref="C22"/>
    </sheetView>
  </sheetViews>
  <sheetFormatPr defaultColWidth="9.125" defaultRowHeight="14.25" customHeight="1"/>
  <cols>
    <col min="1" max="1" width="19.25" customWidth="1"/>
    <col min="2" max="2" width="33.875" customWidth="1"/>
    <col min="3" max="3" width="23.875" customWidth="1"/>
    <col min="4" max="4" width="11.125" customWidth="1"/>
    <col min="5" max="5" width="17.75" customWidth="1"/>
    <col min="6" max="6" width="9.875" customWidth="1"/>
    <col min="7" max="7" width="17.75" customWidth="1"/>
    <col min="8" max="11" width="23.125" customWidth="1"/>
  </cols>
  <sheetData>
    <row r="1" spans="1:11" ht="14.2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4.25" customHeight="1">
      <c r="D2" s="52"/>
      <c r="E2" s="52"/>
      <c r="F2" s="52"/>
      <c r="G2" s="52"/>
      <c r="K2" s="45" t="s">
        <v>492</v>
      </c>
    </row>
    <row r="3" spans="1:11" ht="41.25" customHeight="1">
      <c r="A3" s="226" t="str">
        <f>"2025"&amp;"年上级转移支付补助项目支出预算表"</f>
        <v>2025年上级转移支付补助项目支出预算表</v>
      </c>
      <c r="B3" s="150"/>
      <c r="C3" s="150"/>
      <c r="D3" s="150"/>
      <c r="E3" s="150"/>
      <c r="F3" s="150"/>
      <c r="G3" s="150"/>
      <c r="H3" s="150"/>
      <c r="I3" s="150"/>
      <c r="J3" s="150"/>
      <c r="K3" s="150"/>
    </row>
    <row r="4" spans="1:11" ht="13.5" customHeight="1">
      <c r="A4" s="151" t="str">
        <f>"单位名称："&amp;"昆明市档案馆"</f>
        <v>单位名称：昆明市档案馆</v>
      </c>
      <c r="B4" s="152"/>
      <c r="C4" s="152"/>
      <c r="D4" s="152"/>
      <c r="E4" s="152"/>
      <c r="F4" s="152"/>
      <c r="G4" s="152"/>
      <c r="H4" s="47"/>
      <c r="I4" s="47"/>
      <c r="J4" s="47"/>
      <c r="K4" s="64" t="s">
        <v>1</v>
      </c>
    </row>
    <row r="5" spans="1:11" ht="21.75" customHeight="1">
      <c r="A5" s="154" t="s">
        <v>257</v>
      </c>
      <c r="B5" s="154" t="s">
        <v>182</v>
      </c>
      <c r="C5" s="154" t="s">
        <v>258</v>
      </c>
      <c r="D5" s="171" t="s">
        <v>183</v>
      </c>
      <c r="E5" s="171" t="s">
        <v>184</v>
      </c>
      <c r="F5" s="171" t="s">
        <v>259</v>
      </c>
      <c r="G5" s="171" t="s">
        <v>260</v>
      </c>
      <c r="H5" s="176" t="s">
        <v>55</v>
      </c>
      <c r="I5" s="164" t="s">
        <v>493</v>
      </c>
      <c r="J5" s="135"/>
      <c r="K5" s="136"/>
    </row>
    <row r="6" spans="1:11" ht="21.75" customHeight="1">
      <c r="A6" s="155"/>
      <c r="B6" s="155"/>
      <c r="C6" s="155"/>
      <c r="D6" s="172"/>
      <c r="E6" s="172"/>
      <c r="F6" s="172"/>
      <c r="G6" s="172"/>
      <c r="H6" s="156"/>
      <c r="I6" s="171" t="s">
        <v>58</v>
      </c>
      <c r="J6" s="171" t="s">
        <v>59</v>
      </c>
      <c r="K6" s="171" t="s">
        <v>60</v>
      </c>
    </row>
    <row r="7" spans="1:11" ht="40.5" customHeight="1">
      <c r="A7" s="161"/>
      <c r="B7" s="161"/>
      <c r="C7" s="161"/>
      <c r="D7" s="173"/>
      <c r="E7" s="173"/>
      <c r="F7" s="173"/>
      <c r="G7" s="173"/>
      <c r="H7" s="138"/>
      <c r="I7" s="173" t="s">
        <v>57</v>
      </c>
      <c r="J7" s="173"/>
      <c r="K7" s="173"/>
    </row>
    <row r="8" spans="1:11" ht="15" customHeight="1">
      <c r="A8" s="56">
        <v>1</v>
      </c>
      <c r="B8" s="56">
        <v>2</v>
      </c>
      <c r="C8" s="56">
        <v>3</v>
      </c>
      <c r="D8" s="56">
        <v>4</v>
      </c>
      <c r="E8" s="56">
        <v>5</v>
      </c>
      <c r="F8" s="56">
        <v>6</v>
      </c>
      <c r="G8" s="56">
        <v>7</v>
      </c>
      <c r="H8" s="56">
        <v>8</v>
      </c>
      <c r="I8" s="56">
        <v>9</v>
      </c>
      <c r="J8" s="50">
        <v>10</v>
      </c>
      <c r="K8" s="50">
        <v>11</v>
      </c>
    </row>
    <row r="9" spans="1:11" ht="18.75" customHeight="1">
      <c r="A9" s="26"/>
      <c r="B9" s="16"/>
      <c r="C9" s="26"/>
      <c r="D9" s="26"/>
      <c r="E9" s="26"/>
      <c r="F9" s="26"/>
      <c r="G9" s="26"/>
      <c r="H9" s="86"/>
      <c r="I9" s="87"/>
      <c r="J9" s="87"/>
      <c r="K9" s="86"/>
    </row>
    <row r="10" spans="1:11" ht="18.75" customHeight="1">
      <c r="A10" s="9"/>
      <c r="B10" s="16"/>
      <c r="C10" s="16"/>
      <c r="D10" s="16"/>
      <c r="E10" s="16"/>
      <c r="F10" s="16"/>
      <c r="G10" s="16"/>
      <c r="H10" s="88"/>
      <c r="I10" s="88"/>
      <c r="J10" s="88"/>
      <c r="K10" s="86"/>
    </row>
    <row r="11" spans="1:11" ht="18.75" customHeight="1">
      <c r="A11" s="167" t="s">
        <v>170</v>
      </c>
      <c r="B11" s="168"/>
      <c r="C11" s="168"/>
      <c r="D11" s="168"/>
      <c r="E11" s="168"/>
      <c r="F11" s="168"/>
      <c r="G11" s="116"/>
      <c r="H11" s="88"/>
      <c r="I11" s="88"/>
      <c r="J11" s="88"/>
      <c r="K11" s="86"/>
    </row>
    <row r="12" spans="1:11" ht="14.25" customHeight="1">
      <c r="A12" s="231" t="s">
        <v>503</v>
      </c>
    </row>
  </sheetData>
  <mergeCells count="15">
    <mergeCell ref="A11:G11"/>
    <mergeCell ref="I6:I7"/>
    <mergeCell ref="A3:K3"/>
    <mergeCell ref="E5:E7"/>
    <mergeCell ref="A5:A7"/>
    <mergeCell ref="B5:B7"/>
    <mergeCell ref="A4:G4"/>
    <mergeCell ref="K6:K7"/>
    <mergeCell ref="I5:K5"/>
    <mergeCell ref="C5:C7"/>
    <mergeCell ref="F5:F7"/>
    <mergeCell ref="G5:G7"/>
    <mergeCell ref="H5:H7"/>
    <mergeCell ref="J6:J7"/>
    <mergeCell ref="D5:D7"/>
  </mergeCells>
  <phoneticPr fontId="16" type="noConversion"/>
  <printOptions horizontalCentered="1"/>
  <pageMargins left="0.37" right="0.37" top="0.56000000000000005" bottom="0.56000000000000005" header="0.48" footer="0.48"/>
  <pageSetup paperSize="9" scale="56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7.xml><?xml version="1.0" encoding="utf-8"?>
<worksheet xmlns="http://schemas.openxmlformats.org/spreadsheetml/2006/main" xmlns:r="http://schemas.openxmlformats.org/officeDocument/2006/relationships">
  <sheetPr>
    <outlinePr summaryRight="0"/>
    <pageSetUpPr fitToPage="1"/>
  </sheetPr>
  <dimension ref="A1:G14"/>
  <sheetViews>
    <sheetView showZeros="0" workbookViewId="0">
      <pane ySplit="1" topLeftCell="A2" activePane="bottomLeft" state="frozen"/>
      <selection pane="bottomLeft"/>
    </sheetView>
  </sheetViews>
  <sheetFormatPr defaultColWidth="9.125" defaultRowHeight="14.25" customHeight="1"/>
  <cols>
    <col min="1" max="1" width="35.25" customWidth="1"/>
    <col min="2" max="4" width="28" customWidth="1"/>
    <col min="5" max="7" width="23.875" customWidth="1"/>
  </cols>
  <sheetData>
    <row r="1" spans="1:7" ht="14.25" customHeight="1">
      <c r="A1" s="1"/>
      <c r="B1" s="1"/>
      <c r="C1" s="1"/>
      <c r="D1" s="1"/>
      <c r="E1" s="1"/>
      <c r="F1" s="1"/>
      <c r="G1" s="1"/>
    </row>
    <row r="2" spans="1:7" ht="13.5" customHeight="1">
      <c r="D2" s="52"/>
      <c r="G2" s="45" t="s">
        <v>494</v>
      </c>
    </row>
    <row r="3" spans="1:7" ht="41.25" customHeight="1">
      <c r="A3" s="150" t="str">
        <f>"2025"&amp;"年部门项目中期规划预算表"</f>
        <v>2025年部门项目中期规划预算表</v>
      </c>
      <c r="B3" s="150"/>
      <c r="C3" s="150"/>
      <c r="D3" s="150"/>
      <c r="E3" s="150"/>
      <c r="F3" s="150"/>
      <c r="G3" s="150"/>
    </row>
    <row r="4" spans="1:7" ht="13.5" customHeight="1">
      <c r="A4" s="151" t="str">
        <f>"单位名称："&amp;"昆明市档案馆"</f>
        <v>单位名称：昆明市档案馆</v>
      </c>
      <c r="B4" s="152"/>
      <c r="C4" s="152"/>
      <c r="D4" s="152"/>
      <c r="E4" s="47"/>
      <c r="F4" s="47"/>
      <c r="G4" s="64" t="s">
        <v>1</v>
      </c>
    </row>
    <row r="5" spans="1:7" ht="21.75" customHeight="1">
      <c r="A5" s="154" t="s">
        <v>258</v>
      </c>
      <c r="B5" s="154" t="s">
        <v>257</v>
      </c>
      <c r="C5" s="154" t="s">
        <v>182</v>
      </c>
      <c r="D5" s="171" t="s">
        <v>495</v>
      </c>
      <c r="E5" s="164" t="s">
        <v>58</v>
      </c>
      <c r="F5" s="135"/>
      <c r="G5" s="136"/>
    </row>
    <row r="6" spans="1:7" ht="21.75" customHeight="1">
      <c r="A6" s="155"/>
      <c r="B6" s="155"/>
      <c r="C6" s="155"/>
      <c r="D6" s="172"/>
      <c r="E6" s="227" t="str">
        <f>"2025"&amp;"年"</f>
        <v>2025年</v>
      </c>
      <c r="F6" s="171" t="str">
        <f>("2025"+1)&amp;"年"</f>
        <v>2026年</v>
      </c>
      <c r="G6" s="171" t="str">
        <f>("2025"+2)&amp;"年"</f>
        <v>2027年</v>
      </c>
    </row>
    <row r="7" spans="1:7" ht="40.5" customHeight="1">
      <c r="A7" s="161"/>
      <c r="B7" s="161"/>
      <c r="C7" s="161"/>
      <c r="D7" s="173"/>
      <c r="E7" s="138"/>
      <c r="F7" s="173" t="s">
        <v>57</v>
      </c>
      <c r="G7" s="173"/>
    </row>
    <row r="8" spans="1:7" ht="15" customHeight="1">
      <c r="A8" s="56">
        <v>1</v>
      </c>
      <c r="B8" s="56">
        <v>2</v>
      </c>
      <c r="C8" s="56">
        <v>3</v>
      </c>
      <c r="D8" s="56">
        <v>4</v>
      </c>
      <c r="E8" s="56">
        <v>5</v>
      </c>
      <c r="F8" s="56">
        <v>6</v>
      </c>
      <c r="G8" s="56">
        <v>7</v>
      </c>
    </row>
    <row r="9" spans="1:7" ht="17.25" customHeight="1">
      <c r="A9" s="16" t="s">
        <v>70</v>
      </c>
      <c r="B9" s="89"/>
      <c r="C9" s="89"/>
      <c r="D9" s="16"/>
      <c r="E9" s="88">
        <v>1150000</v>
      </c>
      <c r="F9" s="88">
        <v>1059690.5</v>
      </c>
      <c r="G9" s="88">
        <v>1059690.5</v>
      </c>
    </row>
    <row r="10" spans="1:7" ht="18.75" customHeight="1">
      <c r="A10" s="16"/>
      <c r="B10" s="16" t="s">
        <v>496</v>
      </c>
      <c r="C10" s="16" t="s">
        <v>265</v>
      </c>
      <c r="D10" s="16" t="s">
        <v>497</v>
      </c>
      <c r="E10" s="88">
        <v>360000</v>
      </c>
      <c r="F10" s="88">
        <v>360000</v>
      </c>
      <c r="G10" s="88">
        <v>360000</v>
      </c>
    </row>
    <row r="11" spans="1:7" ht="18.75" customHeight="1">
      <c r="A11" s="51"/>
      <c r="B11" s="16" t="s">
        <v>496</v>
      </c>
      <c r="C11" s="16" t="s">
        <v>269</v>
      </c>
      <c r="D11" s="16" t="s">
        <v>497</v>
      </c>
      <c r="E11" s="88">
        <v>144000</v>
      </c>
      <c r="F11" s="88">
        <v>153690.5</v>
      </c>
      <c r="G11" s="88">
        <v>153690.5</v>
      </c>
    </row>
    <row r="12" spans="1:7" ht="18.75" customHeight="1">
      <c r="A12" s="51"/>
      <c r="B12" s="16" t="s">
        <v>496</v>
      </c>
      <c r="C12" s="16" t="s">
        <v>273</v>
      </c>
      <c r="D12" s="16" t="s">
        <v>497</v>
      </c>
      <c r="E12" s="88">
        <v>546000</v>
      </c>
      <c r="F12" s="88">
        <v>546000</v>
      </c>
      <c r="G12" s="88">
        <v>546000</v>
      </c>
    </row>
    <row r="13" spans="1:7" ht="18.75" customHeight="1">
      <c r="A13" s="51"/>
      <c r="B13" s="16" t="s">
        <v>496</v>
      </c>
      <c r="C13" s="16" t="s">
        <v>279</v>
      </c>
      <c r="D13" s="16" t="s">
        <v>497</v>
      </c>
      <c r="E13" s="88">
        <v>100000</v>
      </c>
      <c r="F13" s="88"/>
      <c r="G13" s="88"/>
    </row>
    <row r="14" spans="1:7" ht="18.75" customHeight="1">
      <c r="A14" s="228" t="s">
        <v>55</v>
      </c>
      <c r="B14" s="229" t="s">
        <v>498</v>
      </c>
      <c r="C14" s="229"/>
      <c r="D14" s="230"/>
      <c r="E14" s="88">
        <v>1150000</v>
      </c>
      <c r="F14" s="88">
        <v>1059690.5</v>
      </c>
      <c r="G14" s="88">
        <v>1059690.5</v>
      </c>
    </row>
  </sheetData>
  <mergeCells count="11">
    <mergeCell ref="A14:D14"/>
    <mergeCell ref="B5:B7"/>
    <mergeCell ref="C5:C7"/>
    <mergeCell ref="A5:A7"/>
    <mergeCell ref="G6:G7"/>
    <mergeCell ref="D5:D7"/>
    <mergeCell ref="A3:G3"/>
    <mergeCell ref="A4:D4"/>
    <mergeCell ref="F6:F7"/>
    <mergeCell ref="E6:E7"/>
    <mergeCell ref="E5:G5"/>
  </mergeCells>
  <phoneticPr fontId="16" type="noConversion"/>
  <printOptions horizontalCentered="1"/>
  <pageMargins left="0.37" right="0.37" top="0.56000000000000005" bottom="0.56000000000000005" header="0.48" footer="0.48"/>
  <pageSetup paperSize="9" scale="56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outlinePr summaryRight="0"/>
    <pageSetUpPr fitToPage="1"/>
  </sheetPr>
  <dimension ref="A1:S11"/>
  <sheetViews>
    <sheetView showGridLines="0" showZeros="0" workbookViewId="0">
      <pane ySplit="1" topLeftCell="A2" activePane="bottomLeft" state="frozen"/>
      <selection pane="bottomLeft"/>
    </sheetView>
  </sheetViews>
  <sheetFormatPr defaultColWidth="8.625" defaultRowHeight="12.75" customHeight="1"/>
  <cols>
    <col min="1" max="1" width="15.875" customWidth="1"/>
    <col min="2" max="2" width="35" customWidth="1"/>
    <col min="3" max="19" width="22" customWidth="1"/>
  </cols>
  <sheetData>
    <row r="1" spans="1:19" ht="12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17.25" customHeight="1">
      <c r="A2" s="96" t="s">
        <v>52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</row>
    <row r="3" spans="1:19" ht="41.25" customHeight="1">
      <c r="A3" s="97" t="str">
        <f>"2025"&amp;"年部门收入预算表"</f>
        <v>2025年部门收入预算表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</row>
    <row r="4" spans="1:19" ht="17.25" customHeight="1">
      <c r="A4" s="92" t="str">
        <f>"单位名称："&amp;"昆明市档案馆"</f>
        <v>单位名称：昆明市档案馆</v>
      </c>
      <c r="B4" s="91"/>
      <c r="S4" s="2" t="s">
        <v>1</v>
      </c>
    </row>
    <row r="5" spans="1:19" ht="21.75" customHeight="1">
      <c r="A5" s="103" t="s">
        <v>53</v>
      </c>
      <c r="B5" s="106" t="s">
        <v>54</v>
      </c>
      <c r="C5" s="106" t="s">
        <v>55</v>
      </c>
      <c r="D5" s="100" t="s">
        <v>56</v>
      </c>
      <c r="E5" s="100"/>
      <c r="F5" s="100"/>
      <c r="G5" s="100"/>
      <c r="H5" s="100"/>
      <c r="I5" s="101"/>
      <c r="J5" s="100"/>
      <c r="K5" s="100"/>
      <c r="L5" s="100"/>
      <c r="M5" s="100"/>
      <c r="N5" s="102"/>
      <c r="O5" s="100" t="s">
        <v>45</v>
      </c>
      <c r="P5" s="100"/>
      <c r="Q5" s="100"/>
      <c r="R5" s="100"/>
      <c r="S5" s="102"/>
    </row>
    <row r="6" spans="1:19" ht="27" customHeight="1">
      <c r="A6" s="104"/>
      <c r="B6" s="107"/>
      <c r="C6" s="107"/>
      <c r="D6" s="107" t="s">
        <v>57</v>
      </c>
      <c r="E6" s="107" t="s">
        <v>58</v>
      </c>
      <c r="F6" s="107" t="s">
        <v>59</v>
      </c>
      <c r="G6" s="107" t="s">
        <v>60</v>
      </c>
      <c r="H6" s="107" t="s">
        <v>61</v>
      </c>
      <c r="I6" s="110" t="s">
        <v>62</v>
      </c>
      <c r="J6" s="111"/>
      <c r="K6" s="111"/>
      <c r="L6" s="111"/>
      <c r="M6" s="111"/>
      <c r="N6" s="112"/>
      <c r="O6" s="107" t="s">
        <v>57</v>
      </c>
      <c r="P6" s="107" t="s">
        <v>58</v>
      </c>
      <c r="Q6" s="107" t="s">
        <v>59</v>
      </c>
      <c r="R6" s="107" t="s">
        <v>60</v>
      </c>
      <c r="S6" s="107" t="s">
        <v>63</v>
      </c>
    </row>
    <row r="7" spans="1:19" ht="30" customHeight="1">
      <c r="A7" s="105"/>
      <c r="B7" s="108"/>
      <c r="C7" s="109"/>
      <c r="D7" s="109"/>
      <c r="E7" s="109"/>
      <c r="F7" s="109"/>
      <c r="G7" s="109"/>
      <c r="H7" s="109"/>
      <c r="I7" s="14" t="s">
        <v>57</v>
      </c>
      <c r="J7" s="13" t="s">
        <v>64</v>
      </c>
      <c r="K7" s="13" t="s">
        <v>65</v>
      </c>
      <c r="L7" s="13" t="s">
        <v>66</v>
      </c>
      <c r="M7" s="13" t="s">
        <v>67</v>
      </c>
      <c r="N7" s="13" t="s">
        <v>68</v>
      </c>
      <c r="O7" s="113"/>
      <c r="P7" s="113"/>
      <c r="Q7" s="113"/>
      <c r="R7" s="113"/>
      <c r="S7" s="109"/>
    </row>
    <row r="8" spans="1:19" ht="15" customHeight="1">
      <c r="A8" s="15">
        <v>1</v>
      </c>
      <c r="B8" s="15">
        <v>2</v>
      </c>
      <c r="C8" s="15">
        <v>3</v>
      </c>
      <c r="D8" s="15">
        <v>4</v>
      </c>
      <c r="E8" s="15">
        <v>5</v>
      </c>
      <c r="F8" s="15">
        <v>6</v>
      </c>
      <c r="G8" s="15">
        <v>7</v>
      </c>
      <c r="H8" s="15">
        <v>8</v>
      </c>
      <c r="I8" s="14">
        <v>9</v>
      </c>
      <c r="J8" s="15">
        <v>10</v>
      </c>
      <c r="K8" s="15">
        <v>11</v>
      </c>
      <c r="L8" s="15">
        <v>12</v>
      </c>
      <c r="M8" s="15">
        <v>13</v>
      </c>
      <c r="N8" s="15">
        <v>14</v>
      </c>
      <c r="O8" s="15">
        <v>15</v>
      </c>
      <c r="P8" s="15">
        <v>16</v>
      </c>
      <c r="Q8" s="15">
        <v>17</v>
      </c>
      <c r="R8" s="15">
        <v>18</v>
      </c>
      <c r="S8" s="15">
        <v>19</v>
      </c>
    </row>
    <row r="9" spans="1:19" ht="18" customHeight="1">
      <c r="A9" s="16" t="s">
        <v>69</v>
      </c>
      <c r="B9" s="16" t="s">
        <v>70</v>
      </c>
      <c r="C9" s="7">
        <v>9204178.6999999993</v>
      </c>
      <c r="D9" s="7">
        <v>9204178.6999999993</v>
      </c>
      <c r="E9" s="7">
        <v>7599008</v>
      </c>
      <c r="F9" s="7"/>
      <c r="G9" s="7"/>
      <c r="H9" s="7"/>
      <c r="I9" s="7">
        <v>1605170.7</v>
      </c>
      <c r="J9" s="7"/>
      <c r="K9" s="7"/>
      <c r="L9" s="7"/>
      <c r="M9" s="7"/>
      <c r="N9" s="7">
        <v>1605170.7</v>
      </c>
      <c r="O9" s="7"/>
      <c r="P9" s="7"/>
      <c r="Q9" s="7"/>
      <c r="R9" s="7"/>
      <c r="S9" s="7"/>
    </row>
    <row r="10" spans="1:19" ht="18" customHeight="1">
      <c r="A10" s="17" t="s">
        <v>71</v>
      </c>
      <c r="B10" s="17" t="s">
        <v>70</v>
      </c>
      <c r="C10" s="7">
        <v>9204178.6999999993</v>
      </c>
      <c r="D10" s="7">
        <v>9204178.6999999993</v>
      </c>
      <c r="E10" s="7">
        <v>7599008</v>
      </c>
      <c r="F10" s="7"/>
      <c r="G10" s="7"/>
      <c r="H10" s="7"/>
      <c r="I10" s="7">
        <v>1605170.7</v>
      </c>
      <c r="J10" s="7"/>
      <c r="K10" s="7"/>
      <c r="L10" s="7"/>
      <c r="M10" s="7"/>
      <c r="N10" s="7">
        <v>1605170.7</v>
      </c>
      <c r="O10" s="7"/>
      <c r="P10" s="7"/>
      <c r="Q10" s="7"/>
      <c r="R10" s="7"/>
      <c r="S10" s="7"/>
    </row>
    <row r="11" spans="1:19" ht="18" customHeight="1">
      <c r="A11" s="98" t="s">
        <v>55</v>
      </c>
      <c r="B11" s="99"/>
      <c r="C11" s="7">
        <v>9204178.6999999993</v>
      </c>
      <c r="D11" s="7">
        <v>9204178.6999999993</v>
      </c>
      <c r="E11" s="7">
        <v>7599008</v>
      </c>
      <c r="F11" s="7"/>
      <c r="G11" s="7"/>
      <c r="H11" s="7"/>
      <c r="I11" s="7">
        <v>1605170.7</v>
      </c>
      <c r="J11" s="7"/>
      <c r="K11" s="7"/>
      <c r="L11" s="7"/>
      <c r="M11" s="7"/>
      <c r="N11" s="7">
        <v>1605170.7</v>
      </c>
      <c r="O11" s="7"/>
      <c r="P11" s="7"/>
      <c r="Q11" s="7"/>
      <c r="R11" s="7"/>
      <c r="S11" s="7"/>
    </row>
  </sheetData>
  <mergeCells count="20">
    <mergeCell ref="O6:O7"/>
    <mergeCell ref="P6:P7"/>
    <mergeCell ref="Q6:Q7"/>
    <mergeCell ref="R6:R7"/>
    <mergeCell ref="A2:S2"/>
    <mergeCell ref="A3:S3"/>
    <mergeCell ref="A4:B4"/>
    <mergeCell ref="A11:B11"/>
    <mergeCell ref="D5:N5"/>
    <mergeCell ref="O5:S5"/>
    <mergeCell ref="A5:A7"/>
    <mergeCell ref="B5:B7"/>
    <mergeCell ref="C5:C7"/>
    <mergeCell ref="D6:D7"/>
    <mergeCell ref="E6:E7"/>
    <mergeCell ref="F6:F7"/>
    <mergeCell ref="G6:G7"/>
    <mergeCell ref="H6:H7"/>
    <mergeCell ref="I6:N6"/>
    <mergeCell ref="S6:S7"/>
  </mergeCells>
  <phoneticPr fontId="16" type="noConversion"/>
  <printOptions horizontalCentered="1"/>
  <pageMargins left="0.96" right="0.96" top="0.72" bottom="0.72" header="0" footer="0"/>
  <pageSetup paperSize="9" scale="0" orientation="landscape"/>
  <headerFooter>
    <oddFooter>&amp;L&amp;C第&amp;P页，共&amp;N页&amp;R&amp;N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outlinePr summaryRight="0"/>
    <pageSetUpPr fitToPage="1"/>
  </sheetPr>
  <dimension ref="A1:O25"/>
  <sheetViews>
    <sheetView showGridLines="0" showZeros="0" zoomScale="115" zoomScaleNormal="115" workbookViewId="0">
      <pane ySplit="1" topLeftCell="A5" activePane="bottomLeft" state="frozen"/>
      <selection pane="bottomLeft"/>
    </sheetView>
  </sheetViews>
  <sheetFormatPr defaultColWidth="8.625" defaultRowHeight="12.75" customHeight="1"/>
  <cols>
    <col min="1" max="1" width="14.25" customWidth="1"/>
    <col min="2" max="2" width="37.625" customWidth="1"/>
    <col min="3" max="8" width="24.625" customWidth="1"/>
    <col min="9" max="9" width="26.75" customWidth="1"/>
    <col min="10" max="11" width="24.375" customWidth="1"/>
    <col min="12" max="15" width="24.625" customWidth="1"/>
  </cols>
  <sheetData>
    <row r="1" spans="1:15" ht="12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ht="17.25" customHeight="1">
      <c r="A2" s="114" t="s">
        <v>72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</row>
    <row r="3" spans="1:15" ht="41.25" customHeight="1">
      <c r="A3" s="97" t="str">
        <f>"2025"&amp;"年部门支出预算表"</f>
        <v>2025年部门支出预算表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</row>
    <row r="4" spans="1:15" ht="17.25" customHeight="1">
      <c r="A4" s="92" t="str">
        <f>"单位名称："&amp;"昆明市档案馆"</f>
        <v>单位名称：昆明市档案馆</v>
      </c>
      <c r="B4" s="91"/>
      <c r="O4" s="2" t="s">
        <v>1</v>
      </c>
    </row>
    <row r="5" spans="1:15" ht="27" customHeight="1">
      <c r="A5" s="120" t="s">
        <v>73</v>
      </c>
      <c r="B5" s="120" t="s">
        <v>74</v>
      </c>
      <c r="C5" s="120" t="s">
        <v>55</v>
      </c>
      <c r="D5" s="122" t="s">
        <v>58</v>
      </c>
      <c r="E5" s="123"/>
      <c r="F5" s="126"/>
      <c r="G5" s="117" t="s">
        <v>59</v>
      </c>
      <c r="H5" s="117" t="s">
        <v>60</v>
      </c>
      <c r="I5" s="117" t="s">
        <v>75</v>
      </c>
      <c r="J5" s="122" t="s">
        <v>62</v>
      </c>
      <c r="K5" s="123"/>
      <c r="L5" s="123"/>
      <c r="M5" s="123"/>
      <c r="N5" s="124"/>
      <c r="O5" s="125"/>
    </row>
    <row r="6" spans="1:15" ht="42" customHeight="1">
      <c r="A6" s="121"/>
      <c r="B6" s="121"/>
      <c r="C6" s="118"/>
      <c r="D6" s="18" t="s">
        <v>57</v>
      </c>
      <c r="E6" s="18" t="s">
        <v>76</v>
      </c>
      <c r="F6" s="18" t="s">
        <v>77</v>
      </c>
      <c r="G6" s="118"/>
      <c r="H6" s="118"/>
      <c r="I6" s="119"/>
      <c r="J6" s="18" t="s">
        <v>57</v>
      </c>
      <c r="K6" s="5" t="s">
        <v>78</v>
      </c>
      <c r="L6" s="5" t="s">
        <v>79</v>
      </c>
      <c r="M6" s="5" t="s">
        <v>80</v>
      </c>
      <c r="N6" s="5" t="s">
        <v>81</v>
      </c>
      <c r="O6" s="5" t="s">
        <v>82</v>
      </c>
    </row>
    <row r="7" spans="1:15" ht="18" customHeight="1">
      <c r="A7" s="19" t="s">
        <v>83</v>
      </c>
      <c r="B7" s="19" t="s">
        <v>84</v>
      </c>
      <c r="C7" s="19" t="s">
        <v>85</v>
      </c>
      <c r="D7" s="20" t="s">
        <v>86</v>
      </c>
      <c r="E7" s="20" t="s">
        <v>87</v>
      </c>
      <c r="F7" s="20" t="s">
        <v>88</v>
      </c>
      <c r="G7" s="20" t="s">
        <v>89</v>
      </c>
      <c r="H7" s="20" t="s">
        <v>90</v>
      </c>
      <c r="I7" s="20" t="s">
        <v>91</v>
      </c>
      <c r="J7" s="20" t="s">
        <v>92</v>
      </c>
      <c r="K7" s="20" t="s">
        <v>93</v>
      </c>
      <c r="L7" s="20" t="s">
        <v>94</v>
      </c>
      <c r="M7" s="20" t="s">
        <v>95</v>
      </c>
      <c r="N7" s="19" t="s">
        <v>96</v>
      </c>
      <c r="O7" s="20" t="s">
        <v>97</v>
      </c>
    </row>
    <row r="8" spans="1:15" ht="21" customHeight="1">
      <c r="A8" s="21" t="s">
        <v>98</v>
      </c>
      <c r="B8" s="21" t="s">
        <v>99</v>
      </c>
      <c r="C8" s="7">
        <v>6509265.7000000002</v>
      </c>
      <c r="D8" s="7">
        <v>4904095</v>
      </c>
      <c r="E8" s="7">
        <v>3754095</v>
      </c>
      <c r="F8" s="7">
        <v>1150000</v>
      </c>
      <c r="G8" s="7"/>
      <c r="H8" s="7"/>
      <c r="I8" s="7"/>
      <c r="J8" s="7">
        <v>1605170.7</v>
      </c>
      <c r="K8" s="7"/>
      <c r="L8" s="7"/>
      <c r="M8" s="7"/>
      <c r="N8" s="7"/>
      <c r="O8" s="7">
        <v>1605170.7</v>
      </c>
    </row>
    <row r="9" spans="1:15" ht="21" customHeight="1">
      <c r="A9" s="22" t="s">
        <v>100</v>
      </c>
      <c r="B9" s="22" t="s">
        <v>101</v>
      </c>
      <c r="C9" s="7">
        <v>6509265.7000000002</v>
      </c>
      <c r="D9" s="7">
        <v>4904095</v>
      </c>
      <c r="E9" s="7">
        <v>3754095</v>
      </c>
      <c r="F9" s="7">
        <v>1150000</v>
      </c>
      <c r="G9" s="7"/>
      <c r="H9" s="7"/>
      <c r="I9" s="7"/>
      <c r="J9" s="7">
        <v>1605170.7</v>
      </c>
      <c r="K9" s="7"/>
      <c r="L9" s="7"/>
      <c r="M9" s="7"/>
      <c r="N9" s="7"/>
      <c r="O9" s="7">
        <v>1605170.7</v>
      </c>
    </row>
    <row r="10" spans="1:15" ht="21" customHeight="1">
      <c r="A10" s="23" t="s">
        <v>102</v>
      </c>
      <c r="B10" s="23" t="s">
        <v>103</v>
      </c>
      <c r="C10" s="7">
        <v>22200</v>
      </c>
      <c r="D10" s="7">
        <v>22200</v>
      </c>
      <c r="E10" s="7">
        <v>22200</v>
      </c>
      <c r="F10" s="7"/>
      <c r="G10" s="7"/>
      <c r="H10" s="7"/>
      <c r="I10" s="7"/>
      <c r="J10" s="7"/>
      <c r="K10" s="7"/>
      <c r="L10" s="7"/>
      <c r="M10" s="7"/>
      <c r="N10" s="7"/>
      <c r="O10" s="7"/>
    </row>
    <row r="11" spans="1:15" ht="21" customHeight="1">
      <c r="A11" s="23" t="s">
        <v>104</v>
      </c>
      <c r="B11" s="23" t="s">
        <v>105</v>
      </c>
      <c r="C11" s="7">
        <v>6487065.7000000002</v>
      </c>
      <c r="D11" s="7">
        <v>4881895</v>
      </c>
      <c r="E11" s="7">
        <v>3731895</v>
      </c>
      <c r="F11" s="7">
        <v>1150000</v>
      </c>
      <c r="G11" s="7"/>
      <c r="H11" s="7"/>
      <c r="I11" s="7"/>
      <c r="J11" s="7">
        <v>1605170.7</v>
      </c>
      <c r="K11" s="7"/>
      <c r="L11" s="7"/>
      <c r="M11" s="7"/>
      <c r="N11" s="7"/>
      <c r="O11" s="7">
        <v>1605170.7</v>
      </c>
    </row>
    <row r="12" spans="1:15" ht="21" customHeight="1">
      <c r="A12" s="21" t="s">
        <v>106</v>
      </c>
      <c r="B12" s="21" t="s">
        <v>107</v>
      </c>
      <c r="C12" s="7">
        <v>1546076</v>
      </c>
      <c r="D12" s="7">
        <v>1546076</v>
      </c>
      <c r="E12" s="7">
        <v>1546076</v>
      </c>
      <c r="F12" s="7"/>
      <c r="G12" s="7"/>
      <c r="H12" s="7"/>
      <c r="I12" s="7"/>
      <c r="J12" s="7"/>
      <c r="K12" s="7"/>
      <c r="L12" s="7"/>
      <c r="M12" s="7"/>
      <c r="N12" s="7"/>
      <c r="O12" s="7"/>
    </row>
    <row r="13" spans="1:15" ht="21" customHeight="1">
      <c r="A13" s="22" t="s">
        <v>108</v>
      </c>
      <c r="B13" s="22" t="s">
        <v>109</v>
      </c>
      <c r="C13" s="7">
        <v>1546076</v>
      </c>
      <c r="D13" s="7">
        <v>1546076</v>
      </c>
      <c r="E13" s="7">
        <v>1546076</v>
      </c>
      <c r="F13" s="7"/>
      <c r="G13" s="7"/>
      <c r="H13" s="7"/>
      <c r="I13" s="7"/>
      <c r="J13" s="7"/>
      <c r="K13" s="7"/>
      <c r="L13" s="7"/>
      <c r="M13" s="7"/>
      <c r="N13" s="7"/>
      <c r="O13" s="7"/>
    </row>
    <row r="14" spans="1:15" ht="21" customHeight="1">
      <c r="A14" s="23" t="s">
        <v>110</v>
      </c>
      <c r="B14" s="23" t="s">
        <v>111</v>
      </c>
      <c r="C14" s="7">
        <v>932400</v>
      </c>
      <c r="D14" s="7">
        <v>932400</v>
      </c>
      <c r="E14" s="7">
        <v>932400</v>
      </c>
      <c r="F14" s="7"/>
      <c r="G14" s="7"/>
      <c r="H14" s="7"/>
      <c r="I14" s="7"/>
      <c r="J14" s="7"/>
      <c r="K14" s="7"/>
      <c r="L14" s="7"/>
      <c r="M14" s="7"/>
      <c r="N14" s="7"/>
      <c r="O14" s="7"/>
    </row>
    <row r="15" spans="1:15" ht="21" customHeight="1">
      <c r="A15" s="23" t="s">
        <v>112</v>
      </c>
      <c r="B15" s="23" t="s">
        <v>113</v>
      </c>
      <c r="C15" s="7">
        <v>613676</v>
      </c>
      <c r="D15" s="7">
        <v>613676</v>
      </c>
      <c r="E15" s="7">
        <v>613676</v>
      </c>
      <c r="F15" s="7"/>
      <c r="G15" s="7"/>
      <c r="H15" s="7"/>
      <c r="I15" s="7"/>
      <c r="J15" s="7"/>
      <c r="K15" s="7"/>
      <c r="L15" s="7"/>
      <c r="M15" s="7"/>
      <c r="N15" s="7"/>
      <c r="O15" s="7"/>
    </row>
    <row r="16" spans="1:15" ht="21" customHeight="1">
      <c r="A16" s="21" t="s">
        <v>114</v>
      </c>
      <c r="B16" s="21" t="s">
        <v>115</v>
      </c>
      <c r="C16" s="7">
        <v>788837</v>
      </c>
      <c r="D16" s="7">
        <v>788837</v>
      </c>
      <c r="E16" s="7">
        <v>788837</v>
      </c>
      <c r="F16" s="7"/>
      <c r="G16" s="7"/>
      <c r="H16" s="7"/>
      <c r="I16" s="7"/>
      <c r="J16" s="7"/>
      <c r="K16" s="7"/>
      <c r="L16" s="7"/>
      <c r="M16" s="7"/>
      <c r="N16" s="7"/>
      <c r="O16" s="7"/>
    </row>
    <row r="17" spans="1:15" ht="21" customHeight="1">
      <c r="A17" s="22" t="s">
        <v>116</v>
      </c>
      <c r="B17" s="22" t="s">
        <v>117</v>
      </c>
      <c r="C17" s="7">
        <v>788837</v>
      </c>
      <c r="D17" s="7">
        <v>788837</v>
      </c>
      <c r="E17" s="7">
        <v>788837</v>
      </c>
      <c r="F17" s="7"/>
      <c r="G17" s="7"/>
      <c r="H17" s="7"/>
      <c r="I17" s="7"/>
      <c r="J17" s="7"/>
      <c r="K17" s="7"/>
      <c r="L17" s="7"/>
      <c r="M17" s="7"/>
      <c r="N17" s="7"/>
      <c r="O17" s="7"/>
    </row>
    <row r="18" spans="1:15" ht="21" customHeight="1">
      <c r="A18" s="23" t="s">
        <v>118</v>
      </c>
      <c r="B18" s="23" t="s">
        <v>119</v>
      </c>
      <c r="C18" s="7">
        <v>272209</v>
      </c>
      <c r="D18" s="7">
        <v>272209</v>
      </c>
      <c r="E18" s="7">
        <v>272209</v>
      </c>
      <c r="F18" s="7"/>
      <c r="G18" s="7"/>
      <c r="H18" s="7"/>
      <c r="I18" s="7"/>
      <c r="J18" s="7"/>
      <c r="K18" s="7"/>
      <c r="L18" s="7"/>
      <c r="M18" s="7"/>
      <c r="N18" s="7"/>
      <c r="O18" s="7"/>
    </row>
    <row r="19" spans="1:15" ht="21" customHeight="1">
      <c r="A19" s="23" t="s">
        <v>120</v>
      </c>
      <c r="B19" s="23" t="s">
        <v>121</v>
      </c>
      <c r="C19" s="7">
        <v>302960</v>
      </c>
      <c r="D19" s="7">
        <v>302960</v>
      </c>
      <c r="E19" s="7">
        <v>302960</v>
      </c>
      <c r="F19" s="7"/>
      <c r="G19" s="7"/>
      <c r="H19" s="7"/>
      <c r="I19" s="7"/>
      <c r="J19" s="7"/>
      <c r="K19" s="7"/>
      <c r="L19" s="7"/>
      <c r="M19" s="7"/>
      <c r="N19" s="7"/>
      <c r="O19" s="7"/>
    </row>
    <row r="20" spans="1:15" ht="21" customHeight="1">
      <c r="A20" s="23" t="s">
        <v>122</v>
      </c>
      <c r="B20" s="23" t="s">
        <v>123</v>
      </c>
      <c r="C20" s="7">
        <v>191520</v>
      </c>
      <c r="D20" s="7">
        <v>191520</v>
      </c>
      <c r="E20" s="7">
        <v>191520</v>
      </c>
      <c r="F20" s="7"/>
      <c r="G20" s="7"/>
      <c r="H20" s="7"/>
      <c r="I20" s="7"/>
      <c r="J20" s="7"/>
      <c r="K20" s="7"/>
      <c r="L20" s="7"/>
      <c r="M20" s="7"/>
      <c r="N20" s="7"/>
      <c r="O20" s="7"/>
    </row>
    <row r="21" spans="1:15" ht="21" customHeight="1">
      <c r="A21" s="23" t="s">
        <v>124</v>
      </c>
      <c r="B21" s="23" t="s">
        <v>125</v>
      </c>
      <c r="C21" s="7">
        <v>22148</v>
      </c>
      <c r="D21" s="7">
        <v>22148</v>
      </c>
      <c r="E21" s="7">
        <v>22148</v>
      </c>
      <c r="F21" s="7"/>
      <c r="G21" s="7"/>
      <c r="H21" s="7"/>
      <c r="I21" s="7"/>
      <c r="J21" s="7"/>
      <c r="K21" s="7"/>
      <c r="L21" s="7"/>
      <c r="M21" s="7"/>
      <c r="N21" s="7"/>
      <c r="O21" s="7"/>
    </row>
    <row r="22" spans="1:15" ht="21" customHeight="1">
      <c r="A22" s="21" t="s">
        <v>126</v>
      </c>
      <c r="B22" s="21" t="s">
        <v>127</v>
      </c>
      <c r="C22" s="7">
        <v>360000</v>
      </c>
      <c r="D22" s="7">
        <v>360000</v>
      </c>
      <c r="E22" s="7">
        <v>360000</v>
      </c>
      <c r="F22" s="7"/>
      <c r="G22" s="7"/>
      <c r="H22" s="7"/>
      <c r="I22" s="7"/>
      <c r="J22" s="7"/>
      <c r="K22" s="7"/>
      <c r="L22" s="7"/>
      <c r="M22" s="7"/>
      <c r="N22" s="7"/>
      <c r="O22" s="7"/>
    </row>
    <row r="23" spans="1:15" ht="21" customHeight="1">
      <c r="A23" s="22" t="s">
        <v>128</v>
      </c>
      <c r="B23" s="22" t="s">
        <v>129</v>
      </c>
      <c r="C23" s="7">
        <v>360000</v>
      </c>
      <c r="D23" s="7">
        <v>360000</v>
      </c>
      <c r="E23" s="7">
        <v>360000</v>
      </c>
      <c r="F23" s="7"/>
      <c r="G23" s="7"/>
      <c r="H23" s="7"/>
      <c r="I23" s="7"/>
      <c r="J23" s="7"/>
      <c r="K23" s="7"/>
      <c r="L23" s="7"/>
      <c r="M23" s="7"/>
      <c r="N23" s="7"/>
      <c r="O23" s="7"/>
    </row>
    <row r="24" spans="1:15" ht="21" customHeight="1">
      <c r="A24" s="23" t="s">
        <v>130</v>
      </c>
      <c r="B24" s="23" t="s">
        <v>131</v>
      </c>
      <c r="C24" s="7">
        <v>360000</v>
      </c>
      <c r="D24" s="7">
        <v>360000</v>
      </c>
      <c r="E24" s="7">
        <v>360000</v>
      </c>
      <c r="F24" s="7"/>
      <c r="G24" s="7"/>
      <c r="H24" s="7"/>
      <c r="I24" s="7"/>
      <c r="J24" s="7"/>
      <c r="K24" s="7"/>
      <c r="L24" s="7"/>
      <c r="M24" s="7"/>
      <c r="N24" s="7"/>
      <c r="O24" s="7"/>
    </row>
    <row r="25" spans="1:15" ht="21" customHeight="1">
      <c r="A25" s="115" t="s">
        <v>55</v>
      </c>
      <c r="B25" s="116"/>
      <c r="C25" s="7">
        <v>9204178.6999999993</v>
      </c>
      <c r="D25" s="7">
        <v>7599008</v>
      </c>
      <c r="E25" s="7">
        <v>6449008</v>
      </c>
      <c r="F25" s="7">
        <v>1150000</v>
      </c>
      <c r="G25" s="7"/>
      <c r="H25" s="7"/>
      <c r="I25" s="7"/>
      <c r="J25" s="7">
        <v>1605170.7</v>
      </c>
      <c r="K25" s="7"/>
      <c r="L25" s="7"/>
      <c r="M25" s="7"/>
      <c r="N25" s="7"/>
      <c r="O25" s="7">
        <v>1605170.7</v>
      </c>
    </row>
  </sheetData>
  <mergeCells count="12">
    <mergeCell ref="A2:O2"/>
    <mergeCell ref="A3:O3"/>
    <mergeCell ref="A4:B4"/>
    <mergeCell ref="A25:B25"/>
    <mergeCell ref="G5:G6"/>
    <mergeCell ref="H5:H6"/>
    <mergeCell ref="I5:I6"/>
    <mergeCell ref="C5:C6"/>
    <mergeCell ref="A5:A6"/>
    <mergeCell ref="B5:B6"/>
    <mergeCell ref="J5:O5"/>
    <mergeCell ref="D5:F5"/>
  </mergeCells>
  <phoneticPr fontId="16" type="noConversion"/>
  <printOptions horizontalCentered="1"/>
  <pageMargins left="0.96" right="0.96" top="0.72" bottom="0.72" header="0" footer="0"/>
  <pageSetup paperSize="9" scale="0" orientation="landscape"/>
  <headerFooter>
    <oddFooter>&amp;L&amp;C第&amp;P页，共&amp;N页&amp;R&amp;N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outlinePr summaryRight="0"/>
    <pageSetUpPr fitToPage="1"/>
  </sheetPr>
  <dimension ref="A1:D35"/>
  <sheetViews>
    <sheetView showGridLines="0" showZeros="0" workbookViewId="0">
      <pane ySplit="1" topLeftCell="A2" activePane="bottomLeft" state="frozen"/>
      <selection pane="bottomLeft" activeCell="D35" sqref="D35"/>
    </sheetView>
  </sheetViews>
  <sheetFormatPr defaultColWidth="8.625" defaultRowHeight="12.75" customHeight="1"/>
  <cols>
    <col min="1" max="4" width="35.625" customWidth="1"/>
  </cols>
  <sheetData>
    <row r="1" spans="1:4" ht="12.75" customHeight="1">
      <c r="A1" s="1"/>
      <c r="B1" s="1"/>
      <c r="C1" s="1"/>
      <c r="D1" s="1"/>
    </row>
    <row r="2" spans="1:4" ht="15" customHeight="1">
      <c r="A2" s="24"/>
      <c r="B2" s="2"/>
      <c r="C2" s="2"/>
      <c r="D2" s="2" t="s">
        <v>132</v>
      </c>
    </row>
    <row r="3" spans="1:4" ht="41.25" customHeight="1">
      <c r="A3" s="90" t="str">
        <f>"2025"&amp;"年部门财政拨款收支预算总表"</f>
        <v>2025年部门财政拨款收支预算总表</v>
      </c>
      <c r="B3" s="91"/>
      <c r="C3" s="91"/>
      <c r="D3" s="91"/>
    </row>
    <row r="4" spans="1:4" ht="17.25" customHeight="1">
      <c r="A4" s="92" t="str">
        <f>"单位名称："&amp;"昆明市档案馆"</f>
        <v>单位名称：昆明市档案馆</v>
      </c>
      <c r="B4" s="93"/>
      <c r="D4" s="2" t="s">
        <v>1</v>
      </c>
    </row>
    <row r="5" spans="1:4" ht="17.25" customHeight="1">
      <c r="A5" s="94" t="s">
        <v>2</v>
      </c>
      <c r="B5" s="95"/>
      <c r="C5" s="94" t="s">
        <v>3</v>
      </c>
      <c r="D5" s="95"/>
    </row>
    <row r="6" spans="1:4" ht="18.75" customHeight="1">
      <c r="A6" s="5" t="s">
        <v>4</v>
      </c>
      <c r="B6" s="5" t="s">
        <v>5</v>
      </c>
      <c r="C6" s="5" t="s">
        <v>6</v>
      </c>
      <c r="D6" s="5" t="s">
        <v>5</v>
      </c>
    </row>
    <row r="7" spans="1:4" ht="16.5" customHeight="1">
      <c r="A7" s="6" t="s">
        <v>133</v>
      </c>
      <c r="B7" s="7">
        <v>7599008</v>
      </c>
      <c r="C7" s="6" t="s">
        <v>134</v>
      </c>
      <c r="D7" s="7">
        <v>7599008</v>
      </c>
    </row>
    <row r="8" spans="1:4" ht="16.5" customHeight="1">
      <c r="A8" s="6" t="s">
        <v>135</v>
      </c>
      <c r="B8" s="7">
        <v>7599008</v>
      </c>
      <c r="C8" s="6" t="s">
        <v>136</v>
      </c>
      <c r="D8" s="7">
        <v>4904095</v>
      </c>
    </row>
    <row r="9" spans="1:4" ht="16.5" customHeight="1">
      <c r="A9" s="6" t="s">
        <v>137</v>
      </c>
      <c r="B9" s="7"/>
      <c r="C9" s="6" t="s">
        <v>138</v>
      </c>
      <c r="D9" s="7"/>
    </row>
    <row r="10" spans="1:4" ht="16.5" customHeight="1">
      <c r="A10" s="6" t="s">
        <v>139</v>
      </c>
      <c r="B10" s="7"/>
      <c r="C10" s="6" t="s">
        <v>140</v>
      </c>
      <c r="D10" s="7"/>
    </row>
    <row r="11" spans="1:4" ht="16.5" customHeight="1">
      <c r="A11" s="6" t="s">
        <v>141</v>
      </c>
      <c r="B11" s="7"/>
      <c r="C11" s="6" t="s">
        <v>142</v>
      </c>
      <c r="D11" s="7"/>
    </row>
    <row r="12" spans="1:4" ht="16.5" customHeight="1">
      <c r="A12" s="6" t="s">
        <v>135</v>
      </c>
      <c r="B12" s="7"/>
      <c r="C12" s="6" t="s">
        <v>143</v>
      </c>
      <c r="D12" s="7"/>
    </row>
    <row r="13" spans="1:4" ht="16.5" customHeight="1">
      <c r="A13" s="10" t="s">
        <v>137</v>
      </c>
      <c r="B13" s="7"/>
      <c r="C13" s="25" t="s">
        <v>144</v>
      </c>
      <c r="D13" s="7"/>
    </row>
    <row r="14" spans="1:4" ht="16.5" customHeight="1">
      <c r="A14" s="10" t="s">
        <v>139</v>
      </c>
      <c r="B14" s="7"/>
      <c r="C14" s="25" t="s">
        <v>145</v>
      </c>
      <c r="D14" s="7"/>
    </row>
    <row r="15" spans="1:4" ht="16.5" customHeight="1">
      <c r="A15" s="11"/>
      <c r="B15" s="7"/>
      <c r="C15" s="25" t="s">
        <v>146</v>
      </c>
      <c r="D15" s="7">
        <v>1546076</v>
      </c>
    </row>
    <row r="16" spans="1:4" ht="16.5" customHeight="1">
      <c r="A16" s="11"/>
      <c r="B16" s="7"/>
      <c r="C16" s="25" t="s">
        <v>147</v>
      </c>
      <c r="D16" s="7">
        <v>788837</v>
      </c>
    </row>
    <row r="17" spans="1:4" ht="16.5" customHeight="1">
      <c r="A17" s="11"/>
      <c r="B17" s="7"/>
      <c r="C17" s="25" t="s">
        <v>148</v>
      </c>
      <c r="D17" s="7"/>
    </row>
    <row r="18" spans="1:4" ht="16.5" customHeight="1">
      <c r="A18" s="11"/>
      <c r="B18" s="7"/>
      <c r="C18" s="25" t="s">
        <v>149</v>
      </c>
      <c r="D18" s="7"/>
    </row>
    <row r="19" spans="1:4" ht="16.5" customHeight="1">
      <c r="A19" s="11"/>
      <c r="B19" s="7"/>
      <c r="C19" s="25" t="s">
        <v>150</v>
      </c>
      <c r="D19" s="7"/>
    </row>
    <row r="20" spans="1:4" ht="16.5" customHeight="1">
      <c r="A20" s="11"/>
      <c r="B20" s="7"/>
      <c r="C20" s="25" t="s">
        <v>151</v>
      </c>
      <c r="D20" s="7"/>
    </row>
    <row r="21" spans="1:4" ht="16.5" customHeight="1">
      <c r="A21" s="11"/>
      <c r="B21" s="7"/>
      <c r="C21" s="25" t="s">
        <v>152</v>
      </c>
      <c r="D21" s="7"/>
    </row>
    <row r="22" spans="1:4" ht="16.5" customHeight="1">
      <c r="A22" s="11"/>
      <c r="B22" s="7"/>
      <c r="C22" s="25" t="s">
        <v>153</v>
      </c>
      <c r="D22" s="7"/>
    </row>
    <row r="23" spans="1:4" ht="16.5" customHeight="1">
      <c r="A23" s="11"/>
      <c r="B23" s="7"/>
      <c r="C23" s="25" t="s">
        <v>154</v>
      </c>
      <c r="D23" s="7"/>
    </row>
    <row r="24" spans="1:4" ht="16.5" customHeight="1">
      <c r="A24" s="11"/>
      <c r="B24" s="7"/>
      <c r="C24" s="25" t="s">
        <v>155</v>
      </c>
      <c r="D24" s="7"/>
    </row>
    <row r="25" spans="1:4" ht="16.5" customHeight="1">
      <c r="A25" s="11"/>
      <c r="B25" s="7"/>
      <c r="C25" s="25" t="s">
        <v>156</v>
      </c>
      <c r="D25" s="7"/>
    </row>
    <row r="26" spans="1:4" ht="16.5" customHeight="1">
      <c r="A26" s="11"/>
      <c r="B26" s="7"/>
      <c r="C26" s="25" t="s">
        <v>157</v>
      </c>
      <c r="D26" s="7">
        <v>360000</v>
      </c>
    </row>
    <row r="27" spans="1:4" ht="16.5" customHeight="1">
      <c r="A27" s="11"/>
      <c r="B27" s="7"/>
      <c r="C27" s="25" t="s">
        <v>158</v>
      </c>
      <c r="D27" s="7"/>
    </row>
    <row r="28" spans="1:4" ht="16.5" customHeight="1">
      <c r="A28" s="11"/>
      <c r="B28" s="7"/>
      <c r="C28" s="25" t="s">
        <v>159</v>
      </c>
      <c r="D28" s="7"/>
    </row>
    <row r="29" spans="1:4" ht="16.5" customHeight="1">
      <c r="A29" s="11"/>
      <c r="B29" s="7"/>
      <c r="C29" s="25" t="s">
        <v>160</v>
      </c>
      <c r="D29" s="7"/>
    </row>
    <row r="30" spans="1:4" ht="16.5" customHeight="1">
      <c r="A30" s="11"/>
      <c r="B30" s="7"/>
      <c r="C30" s="25" t="s">
        <v>161</v>
      </c>
      <c r="D30" s="7"/>
    </row>
    <row r="31" spans="1:4" ht="16.5" customHeight="1">
      <c r="A31" s="11"/>
      <c r="B31" s="7"/>
      <c r="C31" s="25" t="s">
        <v>162</v>
      </c>
      <c r="D31" s="7"/>
    </row>
    <row r="32" spans="1:4" ht="16.5" customHeight="1">
      <c r="A32" s="11"/>
      <c r="B32" s="7"/>
      <c r="C32" s="10" t="s">
        <v>163</v>
      </c>
      <c r="D32" s="7"/>
    </row>
    <row r="33" spans="1:4" ht="16.5" customHeight="1">
      <c r="A33" s="11"/>
      <c r="B33" s="7"/>
      <c r="C33" s="10" t="s">
        <v>164</v>
      </c>
      <c r="D33" s="7"/>
    </row>
    <row r="34" spans="1:4" ht="16.5" customHeight="1">
      <c r="A34" s="11"/>
      <c r="B34" s="7"/>
      <c r="C34" s="26" t="s">
        <v>165</v>
      </c>
      <c r="D34" s="7"/>
    </row>
    <row r="35" spans="1:4" ht="15" customHeight="1">
      <c r="A35" s="12" t="s">
        <v>50</v>
      </c>
      <c r="B35" s="27">
        <v>7599008</v>
      </c>
      <c r="C35" s="12" t="s">
        <v>51</v>
      </c>
      <c r="D35" s="27">
        <v>7599008</v>
      </c>
    </row>
  </sheetData>
  <mergeCells count="4">
    <mergeCell ref="A3:D3"/>
    <mergeCell ref="A5:B5"/>
    <mergeCell ref="C5:D5"/>
    <mergeCell ref="A4:B4"/>
  </mergeCells>
  <phoneticPr fontId="16" type="noConversion"/>
  <printOptions horizontalCentered="1"/>
  <pageMargins left="0.96" right="0.96" top="0.72" bottom="0.72" header="0" footer="0"/>
  <pageSetup paperSize="9" scale="0" orientation="landscape"/>
  <headerFooter>
    <oddFooter>&amp;L&amp;C第&amp;P页，共&amp;N页&amp;R&amp;N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outlinePr summaryRight="0"/>
    <pageSetUpPr fitToPage="1"/>
  </sheetPr>
  <dimension ref="A1:G25"/>
  <sheetViews>
    <sheetView showZeros="0" zoomScale="130" zoomScaleNormal="130" workbookViewId="0">
      <pane ySplit="1" topLeftCell="A5" activePane="bottomLeft" state="frozen"/>
      <selection pane="bottomLeft" activeCell="C23" sqref="C23"/>
    </sheetView>
  </sheetViews>
  <sheetFormatPr defaultColWidth="9.125" defaultRowHeight="14.25" customHeight="1"/>
  <cols>
    <col min="1" max="1" width="20.125" customWidth="1"/>
    <col min="2" max="2" width="44" customWidth="1"/>
    <col min="3" max="7" width="24.125" customWidth="1"/>
  </cols>
  <sheetData>
    <row r="1" spans="1:7" ht="14.25" customHeight="1">
      <c r="A1" s="1"/>
      <c r="B1" s="1"/>
      <c r="C1" s="1"/>
      <c r="D1" s="1"/>
      <c r="E1" s="1"/>
      <c r="F1" s="1"/>
      <c r="G1" s="1"/>
    </row>
    <row r="2" spans="1:7" ht="14.25" customHeight="1">
      <c r="D2" s="28"/>
      <c r="F2" s="29"/>
      <c r="G2" s="4" t="s">
        <v>166</v>
      </c>
    </row>
    <row r="3" spans="1:7" ht="41.25" customHeight="1">
      <c r="A3" s="127" t="str">
        <f>"2025"&amp;"年一般公共预算支出预算表（按功能科目分类）"</f>
        <v>2025年一般公共预算支出预算表（按功能科目分类）</v>
      </c>
      <c r="B3" s="127"/>
      <c r="C3" s="127"/>
      <c r="D3" s="127"/>
      <c r="E3" s="127"/>
      <c r="F3" s="127"/>
      <c r="G3" s="127"/>
    </row>
    <row r="4" spans="1:7" ht="18" customHeight="1">
      <c r="A4" s="30" t="str">
        <f>"单位名称："&amp;"昆明市档案馆"</f>
        <v>单位名称：昆明市档案馆</v>
      </c>
      <c r="F4" s="31"/>
      <c r="G4" s="4" t="s">
        <v>1</v>
      </c>
    </row>
    <row r="5" spans="1:7" ht="20.25" customHeight="1">
      <c r="A5" s="128" t="s">
        <v>167</v>
      </c>
      <c r="B5" s="129"/>
      <c r="C5" s="137" t="s">
        <v>55</v>
      </c>
      <c r="D5" s="134" t="s">
        <v>76</v>
      </c>
      <c r="E5" s="135"/>
      <c r="F5" s="136"/>
      <c r="G5" s="132" t="s">
        <v>77</v>
      </c>
    </row>
    <row r="6" spans="1:7" ht="20.25" customHeight="1">
      <c r="A6" s="32" t="s">
        <v>73</v>
      </c>
      <c r="B6" s="32" t="s">
        <v>74</v>
      </c>
      <c r="C6" s="138"/>
      <c r="D6" s="34" t="s">
        <v>57</v>
      </c>
      <c r="E6" s="34" t="s">
        <v>168</v>
      </c>
      <c r="F6" s="34" t="s">
        <v>169</v>
      </c>
      <c r="G6" s="133"/>
    </row>
    <row r="7" spans="1:7" ht="15" customHeight="1">
      <c r="A7" s="35" t="s">
        <v>83</v>
      </c>
      <c r="B7" s="35" t="s">
        <v>84</v>
      </c>
      <c r="C7" s="35" t="s">
        <v>85</v>
      </c>
      <c r="D7" s="35" t="s">
        <v>86</v>
      </c>
      <c r="E7" s="35" t="s">
        <v>87</v>
      </c>
      <c r="F7" s="35" t="s">
        <v>88</v>
      </c>
      <c r="G7" s="35" t="s">
        <v>89</v>
      </c>
    </row>
    <row r="8" spans="1:7" ht="18" customHeight="1">
      <c r="A8" s="26" t="s">
        <v>98</v>
      </c>
      <c r="B8" s="26" t="s">
        <v>99</v>
      </c>
      <c r="C8" s="7">
        <v>4904095</v>
      </c>
      <c r="D8" s="7">
        <v>3754095</v>
      </c>
      <c r="E8" s="7">
        <v>3294601</v>
      </c>
      <c r="F8" s="7">
        <v>459494</v>
      </c>
      <c r="G8" s="7">
        <v>1150000</v>
      </c>
    </row>
    <row r="9" spans="1:7" ht="18" customHeight="1">
      <c r="A9" s="36" t="s">
        <v>100</v>
      </c>
      <c r="B9" s="36" t="s">
        <v>101</v>
      </c>
      <c r="C9" s="7">
        <v>4904095</v>
      </c>
      <c r="D9" s="7">
        <v>3754095</v>
      </c>
      <c r="E9" s="7">
        <v>3294601</v>
      </c>
      <c r="F9" s="7">
        <v>459494</v>
      </c>
      <c r="G9" s="7">
        <v>1150000</v>
      </c>
    </row>
    <row r="10" spans="1:7" ht="18" customHeight="1">
      <c r="A10" s="37" t="s">
        <v>102</v>
      </c>
      <c r="B10" s="37" t="s">
        <v>103</v>
      </c>
      <c r="C10" s="7">
        <v>22200</v>
      </c>
      <c r="D10" s="7">
        <v>22200</v>
      </c>
      <c r="E10" s="7"/>
      <c r="F10" s="7">
        <v>22200</v>
      </c>
      <c r="G10" s="7"/>
    </row>
    <row r="11" spans="1:7" ht="18" customHeight="1">
      <c r="A11" s="37" t="s">
        <v>104</v>
      </c>
      <c r="B11" s="37" t="s">
        <v>105</v>
      </c>
      <c r="C11" s="7">
        <v>4881895</v>
      </c>
      <c r="D11" s="7">
        <v>3731895</v>
      </c>
      <c r="E11" s="7">
        <v>3294601</v>
      </c>
      <c r="F11" s="7">
        <v>437294</v>
      </c>
      <c r="G11" s="7">
        <v>1150000</v>
      </c>
    </row>
    <row r="12" spans="1:7" ht="18" customHeight="1">
      <c r="A12" s="26" t="s">
        <v>106</v>
      </c>
      <c r="B12" s="26" t="s">
        <v>107</v>
      </c>
      <c r="C12" s="7">
        <v>1546076</v>
      </c>
      <c r="D12" s="7">
        <v>1546076</v>
      </c>
      <c r="E12" s="7">
        <v>1546076</v>
      </c>
      <c r="F12" s="7"/>
      <c r="G12" s="7"/>
    </row>
    <row r="13" spans="1:7" ht="18" customHeight="1">
      <c r="A13" s="36" t="s">
        <v>108</v>
      </c>
      <c r="B13" s="36" t="s">
        <v>109</v>
      </c>
      <c r="C13" s="7">
        <v>1546076</v>
      </c>
      <c r="D13" s="7">
        <v>1546076</v>
      </c>
      <c r="E13" s="7">
        <v>1546076</v>
      </c>
      <c r="F13" s="7"/>
      <c r="G13" s="7"/>
    </row>
    <row r="14" spans="1:7" ht="18" customHeight="1">
      <c r="A14" s="37" t="s">
        <v>110</v>
      </c>
      <c r="B14" s="37" t="s">
        <v>111</v>
      </c>
      <c r="C14" s="7">
        <v>932400</v>
      </c>
      <c r="D14" s="7">
        <v>932400</v>
      </c>
      <c r="E14" s="7">
        <v>932400</v>
      </c>
      <c r="F14" s="7"/>
      <c r="G14" s="7"/>
    </row>
    <row r="15" spans="1:7" ht="18" customHeight="1">
      <c r="A15" s="37" t="s">
        <v>112</v>
      </c>
      <c r="B15" s="37" t="s">
        <v>113</v>
      </c>
      <c r="C15" s="7">
        <v>613676</v>
      </c>
      <c r="D15" s="7">
        <v>613676</v>
      </c>
      <c r="E15" s="7">
        <v>613676</v>
      </c>
      <c r="F15" s="7"/>
      <c r="G15" s="7"/>
    </row>
    <row r="16" spans="1:7" ht="18" customHeight="1">
      <c r="A16" s="26" t="s">
        <v>114</v>
      </c>
      <c r="B16" s="26" t="s">
        <v>115</v>
      </c>
      <c r="C16" s="7">
        <v>788837</v>
      </c>
      <c r="D16" s="7">
        <v>788837</v>
      </c>
      <c r="E16" s="7">
        <v>788837</v>
      </c>
      <c r="F16" s="7"/>
      <c r="G16" s="7"/>
    </row>
    <row r="17" spans="1:7" ht="18" customHeight="1">
      <c r="A17" s="36" t="s">
        <v>116</v>
      </c>
      <c r="B17" s="36" t="s">
        <v>117</v>
      </c>
      <c r="C17" s="7">
        <v>788837</v>
      </c>
      <c r="D17" s="7">
        <v>788837</v>
      </c>
      <c r="E17" s="7">
        <v>788837</v>
      </c>
      <c r="F17" s="7"/>
      <c r="G17" s="7"/>
    </row>
    <row r="18" spans="1:7" ht="18" customHeight="1">
      <c r="A18" s="37" t="s">
        <v>118</v>
      </c>
      <c r="B18" s="37" t="s">
        <v>119</v>
      </c>
      <c r="C18" s="7">
        <v>272209</v>
      </c>
      <c r="D18" s="7">
        <v>272209</v>
      </c>
      <c r="E18" s="7">
        <v>272209</v>
      </c>
      <c r="F18" s="7"/>
      <c r="G18" s="7"/>
    </row>
    <row r="19" spans="1:7" ht="18" customHeight="1">
      <c r="A19" s="37" t="s">
        <v>120</v>
      </c>
      <c r="B19" s="37" t="s">
        <v>121</v>
      </c>
      <c r="C19" s="7">
        <v>302960</v>
      </c>
      <c r="D19" s="7">
        <v>302960</v>
      </c>
      <c r="E19" s="7">
        <v>302960</v>
      </c>
      <c r="F19" s="7"/>
      <c r="G19" s="7"/>
    </row>
    <row r="20" spans="1:7" ht="18" customHeight="1">
      <c r="A20" s="37" t="s">
        <v>122</v>
      </c>
      <c r="B20" s="37" t="s">
        <v>123</v>
      </c>
      <c r="C20" s="7">
        <v>191520</v>
      </c>
      <c r="D20" s="7">
        <v>191520</v>
      </c>
      <c r="E20" s="7">
        <v>191520</v>
      </c>
      <c r="F20" s="7"/>
      <c r="G20" s="7"/>
    </row>
    <row r="21" spans="1:7" ht="18" customHeight="1">
      <c r="A21" s="37" t="s">
        <v>124</v>
      </c>
      <c r="B21" s="37" t="s">
        <v>125</v>
      </c>
      <c r="C21" s="7">
        <v>22148</v>
      </c>
      <c r="D21" s="7">
        <v>22148</v>
      </c>
      <c r="E21" s="7">
        <v>22148</v>
      </c>
      <c r="F21" s="7"/>
      <c r="G21" s="7"/>
    </row>
    <row r="22" spans="1:7" ht="18" customHeight="1">
      <c r="A22" s="26" t="s">
        <v>126</v>
      </c>
      <c r="B22" s="26" t="s">
        <v>127</v>
      </c>
      <c r="C22" s="7">
        <v>360000</v>
      </c>
      <c r="D22" s="7">
        <v>360000</v>
      </c>
      <c r="E22" s="7">
        <v>360000</v>
      </c>
      <c r="F22" s="7"/>
      <c r="G22" s="7"/>
    </row>
    <row r="23" spans="1:7" ht="18" customHeight="1">
      <c r="A23" s="36" t="s">
        <v>128</v>
      </c>
      <c r="B23" s="36" t="s">
        <v>129</v>
      </c>
      <c r="C23" s="7">
        <v>360000</v>
      </c>
      <c r="D23" s="7">
        <v>360000</v>
      </c>
      <c r="E23" s="7">
        <v>360000</v>
      </c>
      <c r="F23" s="7"/>
      <c r="G23" s="7"/>
    </row>
    <row r="24" spans="1:7" ht="18" customHeight="1">
      <c r="A24" s="37" t="s">
        <v>130</v>
      </c>
      <c r="B24" s="37" t="s">
        <v>131</v>
      </c>
      <c r="C24" s="7">
        <v>360000</v>
      </c>
      <c r="D24" s="7">
        <v>360000</v>
      </c>
      <c r="E24" s="7">
        <v>360000</v>
      </c>
      <c r="F24" s="7"/>
      <c r="G24" s="7"/>
    </row>
    <row r="25" spans="1:7" ht="18" customHeight="1">
      <c r="A25" s="130" t="s">
        <v>170</v>
      </c>
      <c r="B25" s="131" t="s">
        <v>170</v>
      </c>
      <c r="C25" s="7">
        <v>7599008</v>
      </c>
      <c r="D25" s="7">
        <v>6449008</v>
      </c>
      <c r="E25" s="7">
        <v>5989514</v>
      </c>
      <c r="F25" s="7">
        <v>459494</v>
      </c>
      <c r="G25" s="7">
        <v>1150000</v>
      </c>
    </row>
  </sheetData>
  <mergeCells count="6">
    <mergeCell ref="A3:G3"/>
    <mergeCell ref="A5:B5"/>
    <mergeCell ref="A25:B25"/>
    <mergeCell ref="G5:G6"/>
    <mergeCell ref="D5:F5"/>
    <mergeCell ref="C5:C6"/>
  </mergeCells>
  <phoneticPr fontId="16" type="noConversion"/>
  <printOptions horizontalCentered="1"/>
  <pageMargins left="0.37" right="0.37" top="0.56000000000000005" bottom="0.56000000000000005" header="0.48" footer="0.48"/>
  <pageSetup paperSize="9" scale="0" fitToHeight="100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outlinePr summaryRight="0"/>
    <pageSetUpPr fitToPage="1"/>
  </sheetPr>
  <dimension ref="A1:F8"/>
  <sheetViews>
    <sheetView showZeros="0" workbookViewId="0">
      <pane ySplit="1" topLeftCell="A2" activePane="bottomLeft" state="frozen"/>
      <selection pane="bottomLeft"/>
    </sheetView>
  </sheetViews>
  <sheetFormatPr defaultColWidth="10.375" defaultRowHeight="14.25" customHeight="1"/>
  <cols>
    <col min="1" max="6" width="28.125" customWidth="1"/>
  </cols>
  <sheetData>
    <row r="1" spans="1:6" ht="14.25" customHeight="1">
      <c r="A1" s="1"/>
      <c r="B1" s="1"/>
      <c r="C1" s="1"/>
      <c r="D1" s="1"/>
      <c r="E1" s="1"/>
      <c r="F1" s="1"/>
    </row>
    <row r="2" spans="1:6" ht="14.25" customHeight="1">
      <c r="A2" s="39"/>
      <c r="B2" s="39"/>
      <c r="C2" s="39"/>
      <c r="D2" s="39"/>
      <c r="E2" s="24"/>
      <c r="F2" s="40" t="s">
        <v>171</v>
      </c>
    </row>
    <row r="3" spans="1:6" ht="41.25" customHeight="1">
      <c r="A3" s="139" t="str">
        <f>"2025"&amp;"年一般公共预算“三公”经费支出预算表"</f>
        <v>2025年一般公共预算“三公”经费支出预算表</v>
      </c>
      <c r="B3" s="140"/>
      <c r="C3" s="140"/>
      <c r="D3" s="140"/>
      <c r="E3" s="141"/>
      <c r="F3" s="140"/>
    </row>
    <row r="4" spans="1:6" ht="14.25" customHeight="1">
      <c r="A4" s="142" t="str">
        <f>"单位名称："&amp;"昆明市档案馆"</f>
        <v>单位名称：昆明市档案馆</v>
      </c>
      <c r="B4" s="143"/>
      <c r="D4" s="39"/>
      <c r="E4" s="24"/>
      <c r="F4" s="3" t="s">
        <v>1</v>
      </c>
    </row>
    <row r="5" spans="1:6" ht="27" customHeight="1">
      <c r="A5" s="144" t="s">
        <v>172</v>
      </c>
      <c r="B5" s="144" t="s">
        <v>173</v>
      </c>
      <c r="C5" s="98" t="s">
        <v>174</v>
      </c>
      <c r="D5" s="144"/>
      <c r="E5" s="147"/>
      <c r="F5" s="144" t="s">
        <v>175</v>
      </c>
    </row>
    <row r="6" spans="1:6" ht="28.5" customHeight="1">
      <c r="A6" s="145"/>
      <c r="B6" s="146"/>
      <c r="C6" s="41" t="s">
        <v>57</v>
      </c>
      <c r="D6" s="41" t="s">
        <v>176</v>
      </c>
      <c r="E6" s="41" t="s">
        <v>177</v>
      </c>
      <c r="F6" s="148"/>
    </row>
    <row r="7" spans="1:6" ht="17.25" customHeight="1">
      <c r="A7" s="20" t="s">
        <v>83</v>
      </c>
      <c r="B7" s="20" t="s">
        <v>84</v>
      </c>
      <c r="C7" s="20" t="s">
        <v>85</v>
      </c>
      <c r="D7" s="20" t="s">
        <v>86</v>
      </c>
      <c r="E7" s="20" t="s">
        <v>87</v>
      </c>
      <c r="F7" s="20" t="s">
        <v>88</v>
      </c>
    </row>
    <row r="8" spans="1:6" ht="17.25" customHeight="1">
      <c r="A8" s="7">
        <v>5950</v>
      </c>
      <c r="B8" s="7"/>
      <c r="C8" s="7"/>
      <c r="D8" s="7"/>
      <c r="E8" s="7"/>
      <c r="F8" s="7">
        <v>5950</v>
      </c>
    </row>
  </sheetData>
  <mergeCells count="6">
    <mergeCell ref="A3:F3"/>
    <mergeCell ref="A4:B4"/>
    <mergeCell ref="A5:A6"/>
    <mergeCell ref="B5:B6"/>
    <mergeCell ref="C5:E5"/>
    <mergeCell ref="F5:F6"/>
  </mergeCells>
  <phoneticPr fontId="16" type="noConversion"/>
  <pageMargins left="0.67" right="0.67" top="0.72" bottom="0.72" header="0.28000000000000003" footer="0.28000000000000003"/>
  <pageSetup paperSize="9" scale="0" fitToWidth="0" fitToHeight="0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>
    <outlinePr summaryRight="0"/>
    <pageSetUpPr fitToPage="1"/>
  </sheetPr>
  <dimension ref="A1:X39"/>
  <sheetViews>
    <sheetView showZeros="0" zoomScale="85" zoomScaleNormal="85" workbookViewId="0">
      <pane ySplit="1" topLeftCell="A2" activePane="bottomLeft" state="frozen"/>
      <selection pane="bottomLeft" activeCell="A33" sqref="A33:XFD33"/>
    </sheetView>
  </sheetViews>
  <sheetFormatPr defaultColWidth="9.125" defaultRowHeight="14.25" customHeight="1"/>
  <cols>
    <col min="1" max="2" width="32.875" customWidth="1"/>
    <col min="3" max="3" width="20.75" customWidth="1"/>
    <col min="4" max="4" width="31.25" customWidth="1"/>
    <col min="5" max="5" width="10.125" customWidth="1"/>
    <col min="6" max="6" width="17.625" customWidth="1"/>
    <col min="7" max="7" width="10.25" customWidth="1"/>
    <col min="8" max="8" width="23" customWidth="1"/>
    <col min="9" max="24" width="18.75" customWidth="1"/>
  </cols>
  <sheetData>
    <row r="1" spans="1:24" ht="14.2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13.5" customHeight="1">
      <c r="B2" s="28"/>
      <c r="C2" s="42"/>
      <c r="E2" s="43"/>
      <c r="F2" s="43"/>
      <c r="G2" s="43"/>
      <c r="H2" s="43"/>
      <c r="I2" s="44"/>
      <c r="J2" s="44"/>
      <c r="K2" s="44"/>
      <c r="L2" s="44"/>
      <c r="M2" s="44"/>
      <c r="N2" s="44"/>
      <c r="R2" s="44"/>
      <c r="V2" s="42"/>
      <c r="X2" s="45" t="s">
        <v>178</v>
      </c>
    </row>
    <row r="3" spans="1:24" ht="45.75" customHeight="1">
      <c r="A3" s="149" t="str">
        <f>"2025"&amp;"年部门基本支出预算表"</f>
        <v>2025年部门基本支出预算表</v>
      </c>
      <c r="B3" s="150"/>
      <c r="C3" s="149"/>
      <c r="D3" s="149"/>
      <c r="E3" s="149"/>
      <c r="F3" s="149"/>
      <c r="G3" s="149"/>
      <c r="H3" s="149"/>
      <c r="I3" s="149"/>
      <c r="J3" s="149"/>
      <c r="K3" s="149"/>
      <c r="L3" s="149"/>
      <c r="M3" s="149"/>
      <c r="N3" s="149"/>
      <c r="O3" s="150"/>
      <c r="P3" s="150"/>
      <c r="Q3" s="150"/>
      <c r="R3" s="149"/>
      <c r="S3" s="149"/>
      <c r="T3" s="149"/>
      <c r="U3" s="149"/>
      <c r="V3" s="149"/>
      <c r="W3" s="149"/>
      <c r="X3" s="149"/>
    </row>
    <row r="4" spans="1:24" ht="18.75" customHeight="1">
      <c r="A4" s="151" t="str">
        <f>"单位名称："&amp;"昆明市档案馆"</f>
        <v>单位名称：昆明市档案馆</v>
      </c>
      <c r="B4" s="152"/>
      <c r="C4" s="153"/>
      <c r="D4" s="153"/>
      <c r="E4" s="153"/>
      <c r="F4" s="153"/>
      <c r="G4" s="153"/>
      <c r="H4" s="153"/>
      <c r="I4" s="46"/>
      <c r="J4" s="46"/>
      <c r="K4" s="46"/>
      <c r="L4" s="46"/>
      <c r="M4" s="46"/>
      <c r="N4" s="46"/>
      <c r="O4" s="47"/>
      <c r="P4" s="47"/>
      <c r="Q4" s="47"/>
      <c r="R4" s="46"/>
      <c r="V4" s="42"/>
      <c r="X4" s="45" t="s">
        <v>1</v>
      </c>
    </row>
    <row r="5" spans="1:24" ht="18" customHeight="1">
      <c r="A5" s="154" t="s">
        <v>179</v>
      </c>
      <c r="B5" s="154" t="s">
        <v>180</v>
      </c>
      <c r="C5" s="154" t="s">
        <v>181</v>
      </c>
      <c r="D5" s="154" t="s">
        <v>182</v>
      </c>
      <c r="E5" s="154" t="s">
        <v>183</v>
      </c>
      <c r="F5" s="154" t="s">
        <v>184</v>
      </c>
      <c r="G5" s="154" t="s">
        <v>185</v>
      </c>
      <c r="H5" s="154" t="s">
        <v>186</v>
      </c>
      <c r="I5" s="134" t="s">
        <v>187</v>
      </c>
      <c r="J5" s="159" t="s">
        <v>187</v>
      </c>
      <c r="K5" s="159"/>
      <c r="L5" s="159"/>
      <c r="M5" s="159"/>
      <c r="N5" s="159"/>
      <c r="O5" s="135"/>
      <c r="P5" s="135"/>
      <c r="Q5" s="135"/>
      <c r="R5" s="162" t="s">
        <v>61</v>
      </c>
      <c r="S5" s="159" t="s">
        <v>62</v>
      </c>
      <c r="T5" s="159"/>
      <c r="U5" s="159"/>
      <c r="V5" s="159"/>
      <c r="W5" s="159"/>
      <c r="X5" s="160"/>
    </row>
    <row r="6" spans="1:24" ht="18" customHeight="1">
      <c r="A6" s="155"/>
      <c r="B6" s="156"/>
      <c r="C6" s="158"/>
      <c r="D6" s="155"/>
      <c r="E6" s="155"/>
      <c r="F6" s="155"/>
      <c r="G6" s="155"/>
      <c r="H6" s="155"/>
      <c r="I6" s="137" t="s">
        <v>188</v>
      </c>
      <c r="J6" s="134" t="s">
        <v>58</v>
      </c>
      <c r="K6" s="159"/>
      <c r="L6" s="159"/>
      <c r="M6" s="159"/>
      <c r="N6" s="160"/>
      <c r="O6" s="164" t="s">
        <v>189</v>
      </c>
      <c r="P6" s="135"/>
      <c r="Q6" s="136"/>
      <c r="R6" s="154" t="s">
        <v>61</v>
      </c>
      <c r="S6" s="134" t="s">
        <v>62</v>
      </c>
      <c r="T6" s="162" t="s">
        <v>64</v>
      </c>
      <c r="U6" s="159" t="s">
        <v>62</v>
      </c>
      <c r="V6" s="162" t="s">
        <v>66</v>
      </c>
      <c r="W6" s="162" t="s">
        <v>67</v>
      </c>
      <c r="X6" s="163" t="s">
        <v>68</v>
      </c>
    </row>
    <row r="7" spans="1:24" ht="19.5" customHeight="1">
      <c r="A7" s="156"/>
      <c r="B7" s="156"/>
      <c r="C7" s="156"/>
      <c r="D7" s="156"/>
      <c r="E7" s="156"/>
      <c r="F7" s="156"/>
      <c r="G7" s="156"/>
      <c r="H7" s="156"/>
      <c r="I7" s="156"/>
      <c r="J7" s="165" t="s">
        <v>190</v>
      </c>
      <c r="K7" s="154" t="s">
        <v>191</v>
      </c>
      <c r="L7" s="154" t="s">
        <v>192</v>
      </c>
      <c r="M7" s="154" t="s">
        <v>193</v>
      </c>
      <c r="N7" s="154" t="s">
        <v>194</v>
      </c>
      <c r="O7" s="154" t="s">
        <v>58</v>
      </c>
      <c r="P7" s="154" t="s">
        <v>59</v>
      </c>
      <c r="Q7" s="154" t="s">
        <v>60</v>
      </c>
      <c r="R7" s="156"/>
      <c r="S7" s="154" t="s">
        <v>57</v>
      </c>
      <c r="T7" s="154" t="s">
        <v>64</v>
      </c>
      <c r="U7" s="154" t="s">
        <v>195</v>
      </c>
      <c r="V7" s="154" t="s">
        <v>66</v>
      </c>
      <c r="W7" s="154" t="s">
        <v>67</v>
      </c>
      <c r="X7" s="154" t="s">
        <v>68</v>
      </c>
    </row>
    <row r="8" spans="1:24" ht="37.5" customHeight="1">
      <c r="A8" s="157"/>
      <c r="B8" s="138"/>
      <c r="C8" s="157"/>
      <c r="D8" s="157"/>
      <c r="E8" s="157"/>
      <c r="F8" s="157"/>
      <c r="G8" s="157"/>
      <c r="H8" s="157"/>
      <c r="I8" s="157"/>
      <c r="J8" s="166" t="s">
        <v>57</v>
      </c>
      <c r="K8" s="161" t="s">
        <v>196</v>
      </c>
      <c r="L8" s="161" t="s">
        <v>192</v>
      </c>
      <c r="M8" s="161" t="s">
        <v>193</v>
      </c>
      <c r="N8" s="161" t="s">
        <v>194</v>
      </c>
      <c r="O8" s="161" t="s">
        <v>192</v>
      </c>
      <c r="P8" s="161" t="s">
        <v>193</v>
      </c>
      <c r="Q8" s="161" t="s">
        <v>194</v>
      </c>
      <c r="R8" s="161" t="s">
        <v>61</v>
      </c>
      <c r="S8" s="161" t="s">
        <v>57</v>
      </c>
      <c r="T8" s="161" t="s">
        <v>64</v>
      </c>
      <c r="U8" s="161" t="s">
        <v>195</v>
      </c>
      <c r="V8" s="161" t="s">
        <v>66</v>
      </c>
      <c r="W8" s="161" t="s">
        <v>67</v>
      </c>
      <c r="X8" s="161" t="s">
        <v>68</v>
      </c>
    </row>
    <row r="9" spans="1:24" ht="14.25" customHeight="1">
      <c r="A9" s="50">
        <v>1</v>
      </c>
      <c r="B9" s="50">
        <v>2</v>
      </c>
      <c r="C9" s="50">
        <v>3</v>
      </c>
      <c r="D9" s="50">
        <v>4</v>
      </c>
      <c r="E9" s="50">
        <v>5</v>
      </c>
      <c r="F9" s="50">
        <v>6</v>
      </c>
      <c r="G9" s="50">
        <v>7</v>
      </c>
      <c r="H9" s="50">
        <v>8</v>
      </c>
      <c r="I9" s="50">
        <v>9</v>
      </c>
      <c r="J9" s="50">
        <v>10</v>
      </c>
      <c r="K9" s="50">
        <v>11</v>
      </c>
      <c r="L9" s="50">
        <v>12</v>
      </c>
      <c r="M9" s="50">
        <v>13</v>
      </c>
      <c r="N9" s="50">
        <v>14</v>
      </c>
      <c r="O9" s="50">
        <v>15</v>
      </c>
      <c r="P9" s="50">
        <v>16</v>
      </c>
      <c r="Q9" s="50">
        <v>17</v>
      </c>
      <c r="R9" s="50">
        <v>18</v>
      </c>
      <c r="S9" s="50">
        <v>19</v>
      </c>
      <c r="T9" s="50">
        <v>20</v>
      </c>
      <c r="U9" s="50">
        <v>21</v>
      </c>
      <c r="V9" s="50">
        <v>22</v>
      </c>
      <c r="W9" s="50">
        <v>23</v>
      </c>
      <c r="X9" s="50">
        <v>24</v>
      </c>
    </row>
    <row r="10" spans="1:24" ht="20.25" customHeight="1">
      <c r="A10" s="10" t="s">
        <v>70</v>
      </c>
      <c r="B10" s="10" t="s">
        <v>70</v>
      </c>
      <c r="C10" s="10" t="s">
        <v>197</v>
      </c>
      <c r="D10" s="10" t="s">
        <v>198</v>
      </c>
      <c r="E10" s="10" t="s">
        <v>112</v>
      </c>
      <c r="F10" s="10" t="s">
        <v>113</v>
      </c>
      <c r="G10" s="10" t="s">
        <v>199</v>
      </c>
      <c r="H10" s="10" t="s">
        <v>200</v>
      </c>
      <c r="I10" s="7">
        <v>613676</v>
      </c>
      <c r="J10" s="7">
        <v>613676</v>
      </c>
      <c r="K10" s="7"/>
      <c r="L10" s="7"/>
      <c r="M10" s="7">
        <v>613676</v>
      </c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</row>
    <row r="11" spans="1:24" ht="20.25" customHeight="1">
      <c r="A11" s="10" t="s">
        <v>70</v>
      </c>
      <c r="B11" s="10" t="s">
        <v>70</v>
      </c>
      <c r="C11" s="10" t="s">
        <v>197</v>
      </c>
      <c r="D11" s="10" t="s">
        <v>198</v>
      </c>
      <c r="E11" s="10" t="s">
        <v>120</v>
      </c>
      <c r="F11" s="10" t="s">
        <v>121</v>
      </c>
      <c r="G11" s="10" t="s">
        <v>201</v>
      </c>
      <c r="H11" s="10" t="s">
        <v>202</v>
      </c>
      <c r="I11" s="7">
        <v>302960</v>
      </c>
      <c r="J11" s="7">
        <v>302960</v>
      </c>
      <c r="K11" s="51"/>
      <c r="L11" s="51"/>
      <c r="M11" s="7">
        <v>302960</v>
      </c>
      <c r="N11" s="51"/>
      <c r="O11" s="7"/>
      <c r="P11" s="7"/>
      <c r="Q11" s="7"/>
      <c r="R11" s="7"/>
      <c r="S11" s="7"/>
      <c r="T11" s="7"/>
      <c r="U11" s="7"/>
      <c r="V11" s="7"/>
      <c r="W11" s="7"/>
      <c r="X11" s="7"/>
    </row>
    <row r="12" spans="1:24" ht="20.25" customHeight="1">
      <c r="A12" s="10" t="s">
        <v>70</v>
      </c>
      <c r="B12" s="10" t="s">
        <v>70</v>
      </c>
      <c r="C12" s="10" t="s">
        <v>197</v>
      </c>
      <c r="D12" s="10" t="s">
        <v>198</v>
      </c>
      <c r="E12" s="10" t="s">
        <v>122</v>
      </c>
      <c r="F12" s="10" t="s">
        <v>123</v>
      </c>
      <c r="G12" s="10" t="s">
        <v>203</v>
      </c>
      <c r="H12" s="10" t="s">
        <v>204</v>
      </c>
      <c r="I12" s="7">
        <v>191520</v>
      </c>
      <c r="J12" s="7">
        <v>191520</v>
      </c>
      <c r="K12" s="51"/>
      <c r="L12" s="51"/>
      <c r="M12" s="7">
        <v>191520</v>
      </c>
      <c r="N12" s="51"/>
      <c r="O12" s="7"/>
      <c r="P12" s="7"/>
      <c r="Q12" s="7"/>
      <c r="R12" s="7"/>
      <c r="S12" s="7"/>
      <c r="T12" s="7"/>
      <c r="U12" s="7"/>
      <c r="V12" s="7"/>
      <c r="W12" s="7"/>
      <c r="X12" s="7"/>
    </row>
    <row r="13" spans="1:24" ht="20.25" customHeight="1">
      <c r="A13" s="10" t="s">
        <v>70</v>
      </c>
      <c r="B13" s="10" t="s">
        <v>70</v>
      </c>
      <c r="C13" s="10" t="s">
        <v>197</v>
      </c>
      <c r="D13" s="10" t="s">
        <v>198</v>
      </c>
      <c r="E13" s="10" t="s">
        <v>104</v>
      </c>
      <c r="F13" s="10" t="s">
        <v>105</v>
      </c>
      <c r="G13" s="10" t="s">
        <v>205</v>
      </c>
      <c r="H13" s="10" t="s">
        <v>206</v>
      </c>
      <c r="I13" s="7">
        <v>26852</v>
      </c>
      <c r="J13" s="7">
        <v>26852</v>
      </c>
      <c r="K13" s="51"/>
      <c r="L13" s="51"/>
      <c r="M13" s="7">
        <v>26852</v>
      </c>
      <c r="N13" s="51"/>
      <c r="O13" s="7"/>
      <c r="P13" s="7"/>
      <c r="Q13" s="7"/>
      <c r="R13" s="7"/>
      <c r="S13" s="7"/>
      <c r="T13" s="7"/>
      <c r="U13" s="7"/>
      <c r="V13" s="7"/>
      <c r="W13" s="7"/>
      <c r="X13" s="7"/>
    </row>
    <row r="14" spans="1:24" ht="20.25" customHeight="1">
      <c r="A14" s="10" t="s">
        <v>70</v>
      </c>
      <c r="B14" s="10" t="s">
        <v>70</v>
      </c>
      <c r="C14" s="10" t="s">
        <v>197</v>
      </c>
      <c r="D14" s="10" t="s">
        <v>198</v>
      </c>
      <c r="E14" s="10" t="s">
        <v>124</v>
      </c>
      <c r="F14" s="10" t="s">
        <v>125</v>
      </c>
      <c r="G14" s="10" t="s">
        <v>205</v>
      </c>
      <c r="H14" s="10" t="s">
        <v>206</v>
      </c>
      <c r="I14" s="7">
        <v>14476</v>
      </c>
      <c r="J14" s="7">
        <v>14476</v>
      </c>
      <c r="K14" s="51"/>
      <c r="L14" s="51"/>
      <c r="M14" s="7">
        <v>14476</v>
      </c>
      <c r="N14" s="51"/>
      <c r="O14" s="7"/>
      <c r="P14" s="7"/>
      <c r="Q14" s="7"/>
      <c r="R14" s="7"/>
      <c r="S14" s="7"/>
      <c r="T14" s="7"/>
      <c r="U14" s="7"/>
      <c r="V14" s="7"/>
      <c r="W14" s="7"/>
      <c r="X14" s="7"/>
    </row>
    <row r="15" spans="1:24" ht="20.25" customHeight="1">
      <c r="A15" s="10" t="s">
        <v>70</v>
      </c>
      <c r="B15" s="10" t="s">
        <v>70</v>
      </c>
      <c r="C15" s="10" t="s">
        <v>197</v>
      </c>
      <c r="D15" s="10" t="s">
        <v>198</v>
      </c>
      <c r="E15" s="10" t="s">
        <v>124</v>
      </c>
      <c r="F15" s="10" t="s">
        <v>125</v>
      </c>
      <c r="G15" s="10" t="s">
        <v>205</v>
      </c>
      <c r="H15" s="10" t="s">
        <v>206</v>
      </c>
      <c r="I15" s="7">
        <v>7672</v>
      </c>
      <c r="J15" s="7">
        <v>7672</v>
      </c>
      <c r="K15" s="51"/>
      <c r="L15" s="51"/>
      <c r="M15" s="7">
        <v>7672</v>
      </c>
      <c r="N15" s="51"/>
      <c r="O15" s="7"/>
      <c r="P15" s="7"/>
      <c r="Q15" s="7"/>
      <c r="R15" s="7"/>
      <c r="S15" s="7"/>
      <c r="T15" s="7"/>
      <c r="U15" s="7"/>
      <c r="V15" s="7"/>
      <c r="W15" s="7"/>
      <c r="X15" s="7"/>
    </row>
    <row r="16" spans="1:24" ht="20.25" customHeight="1">
      <c r="A16" s="10" t="s">
        <v>70</v>
      </c>
      <c r="B16" s="10" t="s">
        <v>70</v>
      </c>
      <c r="C16" s="10" t="s">
        <v>197</v>
      </c>
      <c r="D16" s="10" t="s">
        <v>198</v>
      </c>
      <c r="E16" s="10" t="s">
        <v>118</v>
      </c>
      <c r="F16" s="10" t="s">
        <v>119</v>
      </c>
      <c r="G16" s="10" t="s">
        <v>207</v>
      </c>
      <c r="H16" s="10" t="s">
        <v>208</v>
      </c>
      <c r="I16" s="7">
        <v>19129</v>
      </c>
      <c r="J16" s="7">
        <v>19129</v>
      </c>
      <c r="K16" s="51"/>
      <c r="L16" s="51"/>
      <c r="M16" s="7">
        <v>19129</v>
      </c>
      <c r="N16" s="51"/>
      <c r="O16" s="7"/>
      <c r="P16" s="7"/>
      <c r="Q16" s="7"/>
      <c r="R16" s="7"/>
      <c r="S16" s="7"/>
      <c r="T16" s="7"/>
      <c r="U16" s="7"/>
      <c r="V16" s="7"/>
      <c r="W16" s="7"/>
      <c r="X16" s="7"/>
    </row>
    <row r="17" spans="1:24" ht="20.25" customHeight="1">
      <c r="A17" s="10" t="s">
        <v>70</v>
      </c>
      <c r="B17" s="10" t="s">
        <v>70</v>
      </c>
      <c r="C17" s="10" t="s">
        <v>197</v>
      </c>
      <c r="D17" s="10" t="s">
        <v>198</v>
      </c>
      <c r="E17" s="10" t="s">
        <v>118</v>
      </c>
      <c r="F17" s="10" t="s">
        <v>119</v>
      </c>
      <c r="G17" s="10" t="s">
        <v>207</v>
      </c>
      <c r="H17" s="10" t="s">
        <v>208</v>
      </c>
      <c r="I17" s="7">
        <v>253080</v>
      </c>
      <c r="J17" s="7">
        <v>253080</v>
      </c>
      <c r="K17" s="51"/>
      <c r="L17" s="51"/>
      <c r="M17" s="7">
        <v>253080</v>
      </c>
      <c r="N17" s="51"/>
      <c r="O17" s="7"/>
      <c r="P17" s="7"/>
      <c r="Q17" s="7"/>
      <c r="R17" s="7"/>
      <c r="S17" s="7"/>
      <c r="T17" s="7"/>
      <c r="U17" s="7"/>
      <c r="V17" s="7"/>
      <c r="W17" s="7"/>
      <c r="X17" s="7"/>
    </row>
    <row r="18" spans="1:24" ht="20.25" customHeight="1">
      <c r="A18" s="10" t="s">
        <v>70</v>
      </c>
      <c r="B18" s="10" t="s">
        <v>70</v>
      </c>
      <c r="C18" s="10" t="s">
        <v>209</v>
      </c>
      <c r="D18" s="10" t="s">
        <v>131</v>
      </c>
      <c r="E18" s="10" t="s">
        <v>130</v>
      </c>
      <c r="F18" s="10" t="s">
        <v>131</v>
      </c>
      <c r="G18" s="10" t="s">
        <v>210</v>
      </c>
      <c r="H18" s="10" t="s">
        <v>131</v>
      </c>
      <c r="I18" s="7">
        <v>360000</v>
      </c>
      <c r="J18" s="7">
        <v>360000</v>
      </c>
      <c r="K18" s="51"/>
      <c r="L18" s="51"/>
      <c r="M18" s="7">
        <v>360000</v>
      </c>
      <c r="N18" s="51"/>
      <c r="O18" s="7"/>
      <c r="P18" s="7"/>
      <c r="Q18" s="7"/>
      <c r="R18" s="7"/>
      <c r="S18" s="7"/>
      <c r="T18" s="7"/>
      <c r="U18" s="7"/>
      <c r="V18" s="7"/>
      <c r="W18" s="7"/>
      <c r="X18" s="7"/>
    </row>
    <row r="19" spans="1:24" ht="20.25" customHeight="1">
      <c r="A19" s="10" t="s">
        <v>70</v>
      </c>
      <c r="B19" s="10" t="s">
        <v>70</v>
      </c>
      <c r="C19" s="10" t="s">
        <v>211</v>
      </c>
      <c r="D19" s="10" t="s">
        <v>212</v>
      </c>
      <c r="E19" s="10" t="s">
        <v>110</v>
      </c>
      <c r="F19" s="10" t="s">
        <v>111</v>
      </c>
      <c r="G19" s="10" t="s">
        <v>213</v>
      </c>
      <c r="H19" s="10" t="s">
        <v>214</v>
      </c>
      <c r="I19" s="7">
        <v>932400</v>
      </c>
      <c r="J19" s="7">
        <v>932400</v>
      </c>
      <c r="K19" s="51"/>
      <c r="L19" s="51"/>
      <c r="M19" s="7">
        <v>932400</v>
      </c>
      <c r="N19" s="51"/>
      <c r="O19" s="7"/>
      <c r="P19" s="7"/>
      <c r="Q19" s="7"/>
      <c r="R19" s="7"/>
      <c r="S19" s="7"/>
      <c r="T19" s="7"/>
      <c r="U19" s="7"/>
      <c r="V19" s="7"/>
      <c r="W19" s="7"/>
      <c r="X19" s="7"/>
    </row>
    <row r="20" spans="1:24" ht="20.25" customHeight="1">
      <c r="A20" s="10" t="s">
        <v>70</v>
      </c>
      <c r="B20" s="10" t="s">
        <v>70</v>
      </c>
      <c r="C20" s="10" t="s">
        <v>215</v>
      </c>
      <c r="D20" s="10" t="s">
        <v>216</v>
      </c>
      <c r="E20" s="10" t="s">
        <v>104</v>
      </c>
      <c r="F20" s="10" t="s">
        <v>105</v>
      </c>
      <c r="G20" s="10" t="s">
        <v>217</v>
      </c>
      <c r="H20" s="10" t="s">
        <v>216</v>
      </c>
      <c r="I20" s="7">
        <v>20046</v>
      </c>
      <c r="J20" s="7">
        <v>20046</v>
      </c>
      <c r="K20" s="51"/>
      <c r="L20" s="51"/>
      <c r="M20" s="7">
        <v>20046</v>
      </c>
      <c r="N20" s="51"/>
      <c r="O20" s="7"/>
      <c r="P20" s="7"/>
      <c r="Q20" s="7"/>
      <c r="R20" s="7"/>
      <c r="S20" s="7"/>
      <c r="T20" s="7"/>
      <c r="U20" s="7"/>
      <c r="V20" s="7"/>
      <c r="W20" s="7"/>
      <c r="X20" s="7"/>
    </row>
    <row r="21" spans="1:24" ht="20.25" customHeight="1">
      <c r="A21" s="10" t="s">
        <v>70</v>
      </c>
      <c r="B21" s="10" t="s">
        <v>70</v>
      </c>
      <c r="C21" s="10" t="s">
        <v>218</v>
      </c>
      <c r="D21" s="10" t="s">
        <v>219</v>
      </c>
      <c r="E21" s="10" t="s">
        <v>104</v>
      </c>
      <c r="F21" s="10" t="s">
        <v>105</v>
      </c>
      <c r="G21" s="10" t="s">
        <v>220</v>
      </c>
      <c r="H21" s="10" t="s">
        <v>221</v>
      </c>
      <c r="I21" s="7">
        <v>73822</v>
      </c>
      <c r="J21" s="7">
        <v>73822</v>
      </c>
      <c r="K21" s="51"/>
      <c r="L21" s="51"/>
      <c r="M21" s="7">
        <v>73822</v>
      </c>
      <c r="N21" s="51"/>
      <c r="O21" s="7"/>
      <c r="P21" s="7"/>
      <c r="Q21" s="7"/>
      <c r="R21" s="7"/>
      <c r="S21" s="7"/>
      <c r="T21" s="7"/>
      <c r="U21" s="7"/>
      <c r="V21" s="7"/>
      <c r="W21" s="7"/>
      <c r="X21" s="7"/>
    </row>
    <row r="22" spans="1:24" ht="20.25" customHeight="1">
      <c r="A22" s="10" t="s">
        <v>70</v>
      </c>
      <c r="B22" s="10" t="s">
        <v>70</v>
      </c>
      <c r="C22" s="10" t="s">
        <v>218</v>
      </c>
      <c r="D22" s="10" t="s">
        <v>219</v>
      </c>
      <c r="E22" s="10" t="s">
        <v>104</v>
      </c>
      <c r="F22" s="10" t="s">
        <v>105</v>
      </c>
      <c r="G22" s="10" t="s">
        <v>222</v>
      </c>
      <c r="H22" s="10" t="s">
        <v>223</v>
      </c>
      <c r="I22" s="7">
        <v>10276</v>
      </c>
      <c r="J22" s="7">
        <v>10276</v>
      </c>
      <c r="K22" s="51"/>
      <c r="L22" s="51"/>
      <c r="M22" s="7">
        <v>10276</v>
      </c>
      <c r="N22" s="51"/>
      <c r="O22" s="7"/>
      <c r="P22" s="7"/>
      <c r="Q22" s="7"/>
      <c r="R22" s="7"/>
      <c r="S22" s="7"/>
      <c r="T22" s="7"/>
      <c r="U22" s="7"/>
      <c r="V22" s="7"/>
      <c r="W22" s="7"/>
      <c r="X22" s="7"/>
    </row>
    <row r="23" spans="1:24" ht="20.25" customHeight="1">
      <c r="A23" s="10" t="s">
        <v>70</v>
      </c>
      <c r="B23" s="10" t="s">
        <v>70</v>
      </c>
      <c r="C23" s="10" t="s">
        <v>218</v>
      </c>
      <c r="D23" s="10" t="s">
        <v>219</v>
      </c>
      <c r="E23" s="10" t="s">
        <v>104</v>
      </c>
      <c r="F23" s="10" t="s">
        <v>105</v>
      </c>
      <c r="G23" s="10" t="s">
        <v>224</v>
      </c>
      <c r="H23" s="10" t="s">
        <v>225</v>
      </c>
      <c r="I23" s="7">
        <v>15876</v>
      </c>
      <c r="J23" s="7">
        <v>15876</v>
      </c>
      <c r="K23" s="51"/>
      <c r="L23" s="51"/>
      <c r="M23" s="7">
        <v>15876</v>
      </c>
      <c r="N23" s="51"/>
      <c r="O23" s="7"/>
      <c r="P23" s="7"/>
      <c r="Q23" s="7"/>
      <c r="R23" s="7"/>
      <c r="S23" s="7"/>
      <c r="T23" s="7"/>
      <c r="U23" s="7"/>
      <c r="V23" s="7"/>
      <c r="W23" s="7"/>
      <c r="X23" s="7"/>
    </row>
    <row r="24" spans="1:24" ht="20.25" customHeight="1">
      <c r="A24" s="10" t="s">
        <v>70</v>
      </c>
      <c r="B24" s="10" t="s">
        <v>70</v>
      </c>
      <c r="C24" s="10" t="s">
        <v>218</v>
      </c>
      <c r="D24" s="10" t="s">
        <v>219</v>
      </c>
      <c r="E24" s="10" t="s">
        <v>104</v>
      </c>
      <c r="F24" s="10" t="s">
        <v>105</v>
      </c>
      <c r="G24" s="10" t="s">
        <v>226</v>
      </c>
      <c r="H24" s="10" t="s">
        <v>227</v>
      </c>
      <c r="I24" s="7">
        <v>28924</v>
      </c>
      <c r="J24" s="7">
        <v>28924</v>
      </c>
      <c r="K24" s="51"/>
      <c r="L24" s="51"/>
      <c r="M24" s="7">
        <v>28924</v>
      </c>
      <c r="N24" s="51"/>
      <c r="O24" s="7"/>
      <c r="P24" s="7"/>
      <c r="Q24" s="7"/>
      <c r="R24" s="7"/>
      <c r="S24" s="7"/>
      <c r="T24" s="7"/>
      <c r="U24" s="7"/>
      <c r="V24" s="7"/>
      <c r="W24" s="7"/>
      <c r="X24" s="7"/>
    </row>
    <row r="25" spans="1:24" ht="20.25" customHeight="1">
      <c r="A25" s="10" t="s">
        <v>70</v>
      </c>
      <c r="B25" s="10" t="s">
        <v>70</v>
      </c>
      <c r="C25" s="10" t="s">
        <v>218</v>
      </c>
      <c r="D25" s="10" t="s">
        <v>219</v>
      </c>
      <c r="E25" s="10" t="s">
        <v>104</v>
      </c>
      <c r="F25" s="10" t="s">
        <v>105</v>
      </c>
      <c r="G25" s="10" t="s">
        <v>228</v>
      </c>
      <c r="H25" s="10" t="s">
        <v>229</v>
      </c>
      <c r="I25" s="7">
        <v>33600</v>
      </c>
      <c r="J25" s="7">
        <v>33600</v>
      </c>
      <c r="K25" s="51"/>
      <c r="L25" s="51"/>
      <c r="M25" s="7">
        <v>33600</v>
      </c>
      <c r="N25" s="51"/>
      <c r="O25" s="7"/>
      <c r="P25" s="7"/>
      <c r="Q25" s="7"/>
      <c r="R25" s="7"/>
      <c r="S25" s="7"/>
      <c r="T25" s="7"/>
      <c r="U25" s="7"/>
      <c r="V25" s="7"/>
      <c r="W25" s="7"/>
      <c r="X25" s="7"/>
    </row>
    <row r="26" spans="1:24" ht="20.25" customHeight="1">
      <c r="A26" s="10" t="s">
        <v>70</v>
      </c>
      <c r="B26" s="10" t="s">
        <v>70</v>
      </c>
      <c r="C26" s="10" t="s">
        <v>218</v>
      </c>
      <c r="D26" s="10" t="s">
        <v>219</v>
      </c>
      <c r="E26" s="10" t="s">
        <v>104</v>
      </c>
      <c r="F26" s="10" t="s">
        <v>105</v>
      </c>
      <c r="G26" s="10" t="s">
        <v>230</v>
      </c>
      <c r="H26" s="10" t="s">
        <v>231</v>
      </c>
      <c r="I26" s="7">
        <v>58800</v>
      </c>
      <c r="J26" s="7">
        <v>58800</v>
      </c>
      <c r="K26" s="51"/>
      <c r="L26" s="51"/>
      <c r="M26" s="7">
        <v>58800</v>
      </c>
      <c r="N26" s="51"/>
      <c r="O26" s="7"/>
      <c r="P26" s="7"/>
      <c r="Q26" s="7"/>
      <c r="R26" s="7"/>
      <c r="S26" s="7"/>
      <c r="T26" s="7"/>
      <c r="U26" s="7"/>
      <c r="V26" s="7"/>
      <c r="W26" s="7"/>
      <c r="X26" s="7"/>
    </row>
    <row r="27" spans="1:24" ht="20.25" customHeight="1">
      <c r="A27" s="10" t="s">
        <v>70</v>
      </c>
      <c r="B27" s="10" t="s">
        <v>70</v>
      </c>
      <c r="C27" s="10" t="s">
        <v>218</v>
      </c>
      <c r="D27" s="10" t="s">
        <v>219</v>
      </c>
      <c r="E27" s="10" t="s">
        <v>104</v>
      </c>
      <c r="F27" s="10" t="s">
        <v>105</v>
      </c>
      <c r="G27" s="10" t="s">
        <v>232</v>
      </c>
      <c r="H27" s="10" t="s">
        <v>233</v>
      </c>
      <c r="I27" s="7">
        <v>44800</v>
      </c>
      <c r="J27" s="7">
        <v>44800</v>
      </c>
      <c r="K27" s="51"/>
      <c r="L27" s="51"/>
      <c r="M27" s="7">
        <v>44800</v>
      </c>
      <c r="N27" s="51"/>
      <c r="O27" s="7"/>
      <c r="P27" s="7"/>
      <c r="Q27" s="7"/>
      <c r="R27" s="7"/>
      <c r="S27" s="7"/>
      <c r="T27" s="7"/>
      <c r="U27" s="7"/>
      <c r="V27" s="7"/>
      <c r="W27" s="7"/>
      <c r="X27" s="7"/>
    </row>
    <row r="28" spans="1:24" ht="20.25" customHeight="1">
      <c r="A28" s="10" t="s">
        <v>70</v>
      </c>
      <c r="B28" s="10" t="s">
        <v>70</v>
      </c>
      <c r="C28" s="10" t="s">
        <v>218</v>
      </c>
      <c r="D28" s="10" t="s">
        <v>219</v>
      </c>
      <c r="E28" s="10" t="s">
        <v>104</v>
      </c>
      <c r="F28" s="10" t="s">
        <v>105</v>
      </c>
      <c r="G28" s="10" t="s">
        <v>234</v>
      </c>
      <c r="H28" s="10" t="s">
        <v>235</v>
      </c>
      <c r="I28" s="7">
        <v>50000</v>
      </c>
      <c r="J28" s="7">
        <v>50000</v>
      </c>
      <c r="K28" s="51"/>
      <c r="L28" s="51"/>
      <c r="M28" s="7">
        <v>50000</v>
      </c>
      <c r="N28" s="51"/>
      <c r="O28" s="7"/>
      <c r="P28" s="7"/>
      <c r="Q28" s="7"/>
      <c r="R28" s="7"/>
      <c r="S28" s="7"/>
      <c r="T28" s="7"/>
      <c r="U28" s="7"/>
      <c r="V28" s="7"/>
      <c r="W28" s="7"/>
      <c r="X28" s="7"/>
    </row>
    <row r="29" spans="1:24" ht="20.25" customHeight="1">
      <c r="A29" s="10" t="s">
        <v>70</v>
      </c>
      <c r="B29" s="10" t="s">
        <v>70</v>
      </c>
      <c r="C29" s="10" t="s">
        <v>218</v>
      </c>
      <c r="D29" s="10" t="s">
        <v>219</v>
      </c>
      <c r="E29" s="10" t="s">
        <v>104</v>
      </c>
      <c r="F29" s="10" t="s">
        <v>105</v>
      </c>
      <c r="G29" s="10" t="s">
        <v>236</v>
      </c>
      <c r="H29" s="10" t="s">
        <v>237</v>
      </c>
      <c r="I29" s="7">
        <v>11200</v>
      </c>
      <c r="J29" s="7">
        <v>11200</v>
      </c>
      <c r="K29" s="51"/>
      <c r="L29" s="51"/>
      <c r="M29" s="7">
        <v>11200</v>
      </c>
      <c r="N29" s="51"/>
      <c r="O29" s="7"/>
      <c r="P29" s="7"/>
      <c r="Q29" s="7"/>
      <c r="R29" s="7"/>
      <c r="S29" s="7"/>
      <c r="T29" s="7"/>
      <c r="U29" s="7"/>
      <c r="V29" s="7"/>
      <c r="W29" s="7"/>
      <c r="X29" s="7"/>
    </row>
    <row r="30" spans="1:24" ht="20.25" customHeight="1">
      <c r="A30" s="10" t="s">
        <v>70</v>
      </c>
      <c r="B30" s="10" t="s">
        <v>70</v>
      </c>
      <c r="C30" s="10" t="s">
        <v>218</v>
      </c>
      <c r="D30" s="10" t="s">
        <v>219</v>
      </c>
      <c r="E30" s="10" t="s">
        <v>104</v>
      </c>
      <c r="F30" s="10" t="s">
        <v>105</v>
      </c>
      <c r="G30" s="10" t="s">
        <v>238</v>
      </c>
      <c r="H30" s="10" t="s">
        <v>239</v>
      </c>
      <c r="I30" s="7">
        <v>84000</v>
      </c>
      <c r="J30" s="7">
        <v>84000</v>
      </c>
      <c r="K30" s="51"/>
      <c r="L30" s="51"/>
      <c r="M30" s="7">
        <v>84000</v>
      </c>
      <c r="N30" s="51"/>
      <c r="O30" s="7"/>
      <c r="P30" s="7"/>
      <c r="Q30" s="7"/>
      <c r="R30" s="7"/>
      <c r="S30" s="7"/>
      <c r="T30" s="7"/>
      <c r="U30" s="7"/>
      <c r="V30" s="7"/>
      <c r="W30" s="7"/>
      <c r="X30" s="7"/>
    </row>
    <row r="31" spans="1:24" ht="20.25" customHeight="1">
      <c r="A31" s="10" t="s">
        <v>70</v>
      </c>
      <c r="B31" s="10" t="s">
        <v>70</v>
      </c>
      <c r="C31" s="10" t="s">
        <v>218</v>
      </c>
      <c r="D31" s="10" t="s">
        <v>219</v>
      </c>
      <c r="E31" s="10" t="s">
        <v>102</v>
      </c>
      <c r="F31" s="10" t="s">
        <v>103</v>
      </c>
      <c r="G31" s="10" t="s">
        <v>240</v>
      </c>
      <c r="H31" s="10" t="s">
        <v>241</v>
      </c>
      <c r="I31" s="7">
        <v>22200</v>
      </c>
      <c r="J31" s="7">
        <v>22200</v>
      </c>
      <c r="K31" s="51"/>
      <c r="L31" s="51"/>
      <c r="M31" s="7">
        <v>22200</v>
      </c>
      <c r="N31" s="51"/>
      <c r="O31" s="7"/>
      <c r="P31" s="7"/>
      <c r="Q31" s="7"/>
      <c r="R31" s="7"/>
      <c r="S31" s="7"/>
      <c r="T31" s="7"/>
      <c r="U31" s="7"/>
      <c r="V31" s="7"/>
      <c r="W31" s="7"/>
      <c r="X31" s="7"/>
    </row>
    <row r="32" spans="1:24" ht="20.25" customHeight="1">
      <c r="A32" s="10" t="s">
        <v>70</v>
      </c>
      <c r="B32" s="10" t="s">
        <v>70</v>
      </c>
      <c r="C32" s="10" t="s">
        <v>242</v>
      </c>
      <c r="D32" s="10" t="s">
        <v>175</v>
      </c>
      <c r="E32" s="10" t="s">
        <v>104</v>
      </c>
      <c r="F32" s="10" t="s">
        <v>105</v>
      </c>
      <c r="G32" s="10" t="s">
        <v>243</v>
      </c>
      <c r="H32" s="10" t="s">
        <v>175</v>
      </c>
      <c r="I32" s="7">
        <v>5950</v>
      </c>
      <c r="J32" s="7">
        <v>5950</v>
      </c>
      <c r="K32" s="51"/>
      <c r="L32" s="51"/>
      <c r="M32" s="7">
        <v>5950</v>
      </c>
      <c r="N32" s="51"/>
      <c r="O32" s="7"/>
      <c r="P32" s="7"/>
      <c r="Q32" s="7"/>
      <c r="R32" s="7"/>
      <c r="S32" s="7"/>
      <c r="T32" s="7"/>
      <c r="U32" s="7"/>
      <c r="V32" s="7"/>
      <c r="W32" s="7"/>
      <c r="X32" s="7"/>
    </row>
    <row r="33" spans="1:24" ht="20.25" customHeight="1">
      <c r="A33" s="10" t="s">
        <v>70</v>
      </c>
      <c r="B33" s="10" t="s">
        <v>70</v>
      </c>
      <c r="C33" s="10" t="s">
        <v>244</v>
      </c>
      <c r="D33" s="10" t="s">
        <v>245</v>
      </c>
      <c r="E33" s="10" t="s">
        <v>104</v>
      </c>
      <c r="F33" s="10" t="s">
        <v>105</v>
      </c>
      <c r="G33" s="10" t="s">
        <v>246</v>
      </c>
      <c r="H33" s="10" t="s">
        <v>247</v>
      </c>
      <c r="I33" s="7">
        <v>1002300</v>
      </c>
      <c r="J33" s="7">
        <v>1002300</v>
      </c>
      <c r="K33" s="51"/>
      <c r="L33" s="51"/>
      <c r="M33" s="7">
        <v>1002300</v>
      </c>
      <c r="N33" s="51"/>
      <c r="O33" s="7"/>
      <c r="P33" s="7"/>
      <c r="Q33" s="7"/>
      <c r="R33" s="7"/>
      <c r="S33" s="7"/>
      <c r="T33" s="7"/>
      <c r="U33" s="7"/>
      <c r="V33" s="7"/>
      <c r="W33" s="7"/>
      <c r="X33" s="7"/>
    </row>
    <row r="34" spans="1:24" ht="20.25" customHeight="1">
      <c r="A34" s="10" t="s">
        <v>70</v>
      </c>
      <c r="B34" s="10" t="s">
        <v>70</v>
      </c>
      <c r="C34" s="10" t="s">
        <v>244</v>
      </c>
      <c r="D34" s="10" t="s">
        <v>245</v>
      </c>
      <c r="E34" s="10" t="s">
        <v>104</v>
      </c>
      <c r="F34" s="10" t="s">
        <v>105</v>
      </c>
      <c r="G34" s="10" t="s">
        <v>248</v>
      </c>
      <c r="H34" s="10" t="s">
        <v>249</v>
      </c>
      <c r="I34" s="7">
        <v>192</v>
      </c>
      <c r="J34" s="7">
        <v>192</v>
      </c>
      <c r="K34" s="51"/>
      <c r="L34" s="51"/>
      <c r="M34" s="7">
        <v>192</v>
      </c>
      <c r="N34" s="51"/>
      <c r="O34" s="7"/>
      <c r="P34" s="7"/>
      <c r="Q34" s="7"/>
      <c r="R34" s="7"/>
      <c r="S34" s="7"/>
      <c r="T34" s="7"/>
      <c r="U34" s="7"/>
      <c r="V34" s="7"/>
      <c r="W34" s="7"/>
      <c r="X34" s="7"/>
    </row>
    <row r="35" spans="1:24" ht="20.25" customHeight="1">
      <c r="A35" s="10" t="s">
        <v>70</v>
      </c>
      <c r="B35" s="10" t="s">
        <v>70</v>
      </c>
      <c r="C35" s="10" t="s">
        <v>244</v>
      </c>
      <c r="D35" s="10" t="s">
        <v>245</v>
      </c>
      <c r="E35" s="10" t="s">
        <v>104</v>
      </c>
      <c r="F35" s="10" t="s">
        <v>105</v>
      </c>
      <c r="G35" s="10" t="s">
        <v>250</v>
      </c>
      <c r="H35" s="10" t="s">
        <v>251</v>
      </c>
      <c r="I35" s="7">
        <v>83525</v>
      </c>
      <c r="J35" s="7">
        <v>83525</v>
      </c>
      <c r="K35" s="51"/>
      <c r="L35" s="51"/>
      <c r="M35" s="7">
        <v>83525</v>
      </c>
      <c r="N35" s="51"/>
      <c r="O35" s="7"/>
      <c r="P35" s="7"/>
      <c r="Q35" s="7"/>
      <c r="R35" s="7"/>
      <c r="S35" s="7"/>
      <c r="T35" s="7"/>
      <c r="U35" s="7"/>
      <c r="V35" s="7"/>
      <c r="W35" s="7"/>
      <c r="X35" s="7"/>
    </row>
    <row r="36" spans="1:24" ht="20.25" customHeight="1">
      <c r="A36" s="10" t="s">
        <v>70</v>
      </c>
      <c r="B36" s="10" t="s">
        <v>70</v>
      </c>
      <c r="C36" s="10" t="s">
        <v>244</v>
      </c>
      <c r="D36" s="10" t="s">
        <v>245</v>
      </c>
      <c r="E36" s="10" t="s">
        <v>104</v>
      </c>
      <c r="F36" s="10" t="s">
        <v>105</v>
      </c>
      <c r="G36" s="10" t="s">
        <v>252</v>
      </c>
      <c r="H36" s="10" t="s">
        <v>253</v>
      </c>
      <c r="I36" s="7">
        <v>640452</v>
      </c>
      <c r="J36" s="7">
        <v>640452</v>
      </c>
      <c r="K36" s="51"/>
      <c r="L36" s="51"/>
      <c r="M36" s="7">
        <v>640452</v>
      </c>
      <c r="N36" s="51"/>
      <c r="O36" s="7"/>
      <c r="P36" s="7"/>
      <c r="Q36" s="7"/>
      <c r="R36" s="7"/>
      <c r="S36" s="7"/>
      <c r="T36" s="7"/>
      <c r="U36" s="7"/>
      <c r="V36" s="7"/>
      <c r="W36" s="7"/>
      <c r="X36" s="7"/>
    </row>
    <row r="37" spans="1:24" ht="20.25" customHeight="1">
      <c r="A37" s="10" t="s">
        <v>70</v>
      </c>
      <c r="B37" s="10" t="s">
        <v>70</v>
      </c>
      <c r="C37" s="10" t="s">
        <v>244</v>
      </c>
      <c r="D37" s="10" t="s">
        <v>245</v>
      </c>
      <c r="E37" s="10" t="s">
        <v>104</v>
      </c>
      <c r="F37" s="10" t="s">
        <v>105</v>
      </c>
      <c r="G37" s="10" t="s">
        <v>252</v>
      </c>
      <c r="H37" s="10" t="s">
        <v>253</v>
      </c>
      <c r="I37" s="7">
        <v>1037280</v>
      </c>
      <c r="J37" s="7">
        <v>1037280</v>
      </c>
      <c r="K37" s="51"/>
      <c r="L37" s="51"/>
      <c r="M37" s="7">
        <v>1037280</v>
      </c>
      <c r="N37" s="51"/>
      <c r="O37" s="7"/>
      <c r="P37" s="7"/>
      <c r="Q37" s="7"/>
      <c r="R37" s="7"/>
      <c r="S37" s="7"/>
      <c r="T37" s="7"/>
      <c r="U37" s="7"/>
      <c r="V37" s="7"/>
      <c r="W37" s="7"/>
      <c r="X37" s="7"/>
    </row>
    <row r="38" spans="1:24" ht="20.25" customHeight="1">
      <c r="A38" s="10" t="s">
        <v>70</v>
      </c>
      <c r="B38" s="10" t="s">
        <v>70</v>
      </c>
      <c r="C38" s="10" t="s">
        <v>254</v>
      </c>
      <c r="D38" s="10" t="s">
        <v>255</v>
      </c>
      <c r="E38" s="10" t="s">
        <v>104</v>
      </c>
      <c r="F38" s="10" t="s">
        <v>105</v>
      </c>
      <c r="G38" s="10" t="s">
        <v>252</v>
      </c>
      <c r="H38" s="10" t="s">
        <v>253</v>
      </c>
      <c r="I38" s="7">
        <v>504000</v>
      </c>
      <c r="J38" s="7">
        <v>504000</v>
      </c>
      <c r="K38" s="51"/>
      <c r="L38" s="51"/>
      <c r="M38" s="7">
        <v>504000</v>
      </c>
      <c r="N38" s="51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ht="17.25" customHeight="1">
      <c r="A39" s="167" t="s">
        <v>170</v>
      </c>
      <c r="B39" s="168"/>
      <c r="C39" s="169"/>
      <c r="D39" s="169"/>
      <c r="E39" s="169"/>
      <c r="F39" s="169"/>
      <c r="G39" s="169"/>
      <c r="H39" s="170"/>
      <c r="I39" s="7">
        <v>6449008</v>
      </c>
      <c r="J39" s="7">
        <v>6449008</v>
      </c>
      <c r="K39" s="7"/>
      <c r="L39" s="7"/>
      <c r="M39" s="7">
        <v>6449008</v>
      </c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</row>
  </sheetData>
  <mergeCells count="31">
    <mergeCell ref="A39:H39"/>
    <mergeCell ref="I5:X5"/>
    <mergeCell ref="I6:I8"/>
    <mergeCell ref="K7:K8"/>
    <mergeCell ref="L7:L8"/>
    <mergeCell ref="M7:M8"/>
    <mergeCell ref="N7:N8"/>
    <mergeCell ref="S7:S8"/>
    <mergeCell ref="T7:T8"/>
    <mergeCell ref="U7:U8"/>
    <mergeCell ref="V7:V8"/>
    <mergeCell ref="W7:W8"/>
    <mergeCell ref="X7:X8"/>
    <mergeCell ref="O7:O8"/>
    <mergeCell ref="P7:P8"/>
    <mergeCell ref="A3:X3"/>
    <mergeCell ref="A4:H4"/>
    <mergeCell ref="A5:A8"/>
    <mergeCell ref="C5:C8"/>
    <mergeCell ref="D5:D8"/>
    <mergeCell ref="E5:E8"/>
    <mergeCell ref="F5:F8"/>
    <mergeCell ref="G5:G8"/>
    <mergeCell ref="H5:H8"/>
    <mergeCell ref="J6:N6"/>
    <mergeCell ref="R6:R8"/>
    <mergeCell ref="S6:X6"/>
    <mergeCell ref="Q7:Q8"/>
    <mergeCell ref="O6:Q6"/>
    <mergeCell ref="B5:B8"/>
    <mergeCell ref="J7:J8"/>
  </mergeCells>
  <phoneticPr fontId="16" type="noConversion"/>
  <printOptions horizontalCentered="1"/>
  <pageMargins left="0.37" right="0.37" top="0.56000000000000005" bottom="0.56000000000000005" header="0.48" footer="0.48"/>
  <pageSetup paperSize="9" scale="56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outlinePr summaryRight="0"/>
    <pageSetUpPr fitToPage="1"/>
  </sheetPr>
  <dimension ref="A1:W22"/>
  <sheetViews>
    <sheetView showZeros="0" workbookViewId="0">
      <pane ySplit="1" topLeftCell="A2" activePane="bottomLeft" state="frozen"/>
      <selection pane="bottomLeft"/>
    </sheetView>
  </sheetViews>
  <sheetFormatPr defaultColWidth="9.125" defaultRowHeight="14.25" customHeight="1"/>
  <cols>
    <col min="1" max="1" width="10.25" customWidth="1"/>
    <col min="2" max="2" width="13.375" customWidth="1"/>
    <col min="3" max="3" width="32.875" customWidth="1"/>
    <col min="4" max="4" width="23.875" customWidth="1"/>
    <col min="5" max="5" width="11.125" customWidth="1"/>
    <col min="6" max="6" width="17.75" customWidth="1"/>
    <col min="7" max="7" width="9.875" customWidth="1"/>
    <col min="8" max="8" width="17.75" customWidth="1"/>
    <col min="9" max="13" width="20" customWidth="1"/>
    <col min="14" max="14" width="12.25" customWidth="1"/>
    <col min="15" max="15" width="12.75" customWidth="1"/>
    <col min="16" max="16" width="11.125" customWidth="1"/>
    <col min="17" max="21" width="19.875" customWidth="1"/>
    <col min="22" max="22" width="20" customWidth="1"/>
    <col min="23" max="23" width="19.875" customWidth="1"/>
  </cols>
  <sheetData>
    <row r="1" spans="1:23" ht="14.2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ht="13.5" customHeight="1">
      <c r="B2" s="28"/>
      <c r="E2" s="52"/>
      <c r="F2" s="52"/>
      <c r="G2" s="52"/>
      <c r="H2" s="52"/>
      <c r="U2" s="28"/>
      <c r="W2" s="4" t="s">
        <v>256</v>
      </c>
    </row>
    <row r="3" spans="1:23" ht="46.5" customHeight="1">
      <c r="A3" s="150" t="str">
        <f>"2025"&amp;"年部门项目支出预算表"</f>
        <v>2025年部门项目支出预算表</v>
      </c>
      <c r="B3" s="150"/>
      <c r="C3" s="150"/>
      <c r="D3" s="150"/>
      <c r="E3" s="150"/>
      <c r="F3" s="150"/>
      <c r="G3" s="150"/>
      <c r="H3" s="150"/>
      <c r="I3" s="150"/>
      <c r="J3" s="150"/>
      <c r="K3" s="150"/>
      <c r="L3" s="150"/>
      <c r="M3" s="150"/>
      <c r="N3" s="150"/>
      <c r="O3" s="150"/>
      <c r="P3" s="150"/>
      <c r="Q3" s="150"/>
      <c r="R3" s="150"/>
      <c r="S3" s="150"/>
      <c r="T3" s="150"/>
      <c r="U3" s="150"/>
      <c r="V3" s="150"/>
      <c r="W3" s="150"/>
    </row>
    <row r="4" spans="1:23" ht="13.5" customHeight="1">
      <c r="A4" s="151" t="str">
        <f>"单位名称："&amp;"昆明市档案馆"</f>
        <v>单位名称：昆明市档案馆</v>
      </c>
      <c r="B4" s="152"/>
      <c r="C4" s="152"/>
      <c r="D4" s="152"/>
      <c r="E4" s="152"/>
      <c r="F4" s="152"/>
      <c r="G4" s="152"/>
      <c r="H4" s="152"/>
      <c r="I4" s="47"/>
      <c r="J4" s="47"/>
      <c r="K4" s="47"/>
      <c r="L4" s="47"/>
      <c r="M4" s="47"/>
      <c r="N4" s="47"/>
      <c r="O4" s="47"/>
      <c r="P4" s="47"/>
      <c r="Q4" s="47"/>
      <c r="U4" s="28"/>
      <c r="W4" s="53" t="s">
        <v>1</v>
      </c>
    </row>
    <row r="5" spans="1:23" ht="21.75" customHeight="1">
      <c r="A5" s="154" t="s">
        <v>257</v>
      </c>
      <c r="B5" s="171" t="s">
        <v>181</v>
      </c>
      <c r="C5" s="154" t="s">
        <v>182</v>
      </c>
      <c r="D5" s="154" t="s">
        <v>258</v>
      </c>
      <c r="E5" s="171" t="s">
        <v>183</v>
      </c>
      <c r="F5" s="171" t="s">
        <v>184</v>
      </c>
      <c r="G5" s="171" t="s">
        <v>259</v>
      </c>
      <c r="H5" s="171" t="s">
        <v>260</v>
      </c>
      <c r="I5" s="176" t="s">
        <v>55</v>
      </c>
      <c r="J5" s="164" t="s">
        <v>261</v>
      </c>
      <c r="K5" s="135"/>
      <c r="L5" s="135"/>
      <c r="M5" s="136"/>
      <c r="N5" s="164" t="s">
        <v>189</v>
      </c>
      <c r="O5" s="135"/>
      <c r="P5" s="136"/>
      <c r="Q5" s="171" t="s">
        <v>61</v>
      </c>
      <c r="R5" s="164" t="s">
        <v>62</v>
      </c>
      <c r="S5" s="135"/>
      <c r="T5" s="135"/>
      <c r="U5" s="135"/>
      <c r="V5" s="135"/>
      <c r="W5" s="136"/>
    </row>
    <row r="6" spans="1:23" ht="21.75" customHeight="1">
      <c r="A6" s="155"/>
      <c r="B6" s="156"/>
      <c r="C6" s="155"/>
      <c r="D6" s="155"/>
      <c r="E6" s="172"/>
      <c r="F6" s="172"/>
      <c r="G6" s="172"/>
      <c r="H6" s="172"/>
      <c r="I6" s="156"/>
      <c r="J6" s="174" t="s">
        <v>58</v>
      </c>
      <c r="K6" s="132"/>
      <c r="L6" s="171" t="s">
        <v>59</v>
      </c>
      <c r="M6" s="171" t="s">
        <v>60</v>
      </c>
      <c r="N6" s="171" t="s">
        <v>58</v>
      </c>
      <c r="O6" s="171" t="s">
        <v>59</v>
      </c>
      <c r="P6" s="171" t="s">
        <v>60</v>
      </c>
      <c r="Q6" s="172"/>
      <c r="R6" s="171" t="s">
        <v>57</v>
      </c>
      <c r="S6" s="171" t="s">
        <v>64</v>
      </c>
      <c r="T6" s="171" t="s">
        <v>195</v>
      </c>
      <c r="U6" s="171" t="s">
        <v>66</v>
      </c>
      <c r="V6" s="171" t="s">
        <v>67</v>
      </c>
      <c r="W6" s="171" t="s">
        <v>68</v>
      </c>
    </row>
    <row r="7" spans="1:23" ht="21" customHeight="1">
      <c r="A7" s="156"/>
      <c r="B7" s="156"/>
      <c r="C7" s="156"/>
      <c r="D7" s="156"/>
      <c r="E7" s="156"/>
      <c r="F7" s="156"/>
      <c r="G7" s="156"/>
      <c r="H7" s="156"/>
      <c r="I7" s="156"/>
      <c r="J7" s="175" t="s">
        <v>57</v>
      </c>
      <c r="K7" s="133"/>
      <c r="L7" s="156"/>
      <c r="M7" s="156"/>
      <c r="N7" s="156"/>
      <c r="O7" s="156"/>
      <c r="P7" s="156"/>
      <c r="Q7" s="156"/>
      <c r="R7" s="156"/>
      <c r="S7" s="156"/>
      <c r="T7" s="156"/>
      <c r="U7" s="156"/>
      <c r="V7" s="156"/>
      <c r="W7" s="156"/>
    </row>
    <row r="8" spans="1:23" ht="39.75" customHeight="1">
      <c r="A8" s="161"/>
      <c r="B8" s="138"/>
      <c r="C8" s="161"/>
      <c r="D8" s="161"/>
      <c r="E8" s="173"/>
      <c r="F8" s="173"/>
      <c r="G8" s="173"/>
      <c r="H8" s="173"/>
      <c r="I8" s="138"/>
      <c r="J8" s="55" t="s">
        <v>57</v>
      </c>
      <c r="K8" s="55" t="s">
        <v>262</v>
      </c>
      <c r="L8" s="173"/>
      <c r="M8" s="173"/>
      <c r="N8" s="173"/>
      <c r="O8" s="173"/>
      <c r="P8" s="173"/>
      <c r="Q8" s="173"/>
      <c r="R8" s="173"/>
      <c r="S8" s="173"/>
      <c r="T8" s="173"/>
      <c r="U8" s="138"/>
      <c r="V8" s="173"/>
      <c r="W8" s="173"/>
    </row>
    <row r="9" spans="1:23" ht="15" customHeight="1">
      <c r="A9" s="56">
        <v>1</v>
      </c>
      <c r="B9" s="56">
        <v>2</v>
      </c>
      <c r="C9" s="56">
        <v>3</v>
      </c>
      <c r="D9" s="56">
        <v>4</v>
      </c>
      <c r="E9" s="56">
        <v>5</v>
      </c>
      <c r="F9" s="56">
        <v>6</v>
      </c>
      <c r="G9" s="56">
        <v>7</v>
      </c>
      <c r="H9" s="56">
        <v>8</v>
      </c>
      <c r="I9" s="56">
        <v>9</v>
      </c>
      <c r="J9" s="56">
        <v>10</v>
      </c>
      <c r="K9" s="56">
        <v>11</v>
      </c>
      <c r="L9" s="50">
        <v>12</v>
      </c>
      <c r="M9" s="50">
        <v>13</v>
      </c>
      <c r="N9" s="50">
        <v>14</v>
      </c>
      <c r="O9" s="50">
        <v>15</v>
      </c>
      <c r="P9" s="50">
        <v>16</v>
      </c>
      <c r="Q9" s="50">
        <v>17</v>
      </c>
      <c r="R9" s="50">
        <v>18</v>
      </c>
      <c r="S9" s="50">
        <v>19</v>
      </c>
      <c r="T9" s="50">
        <v>20</v>
      </c>
      <c r="U9" s="56">
        <v>21</v>
      </c>
      <c r="V9" s="50">
        <v>22</v>
      </c>
      <c r="W9" s="56">
        <v>23</v>
      </c>
    </row>
    <row r="10" spans="1:23" ht="21.75" customHeight="1">
      <c r="A10" s="25" t="s">
        <v>263</v>
      </c>
      <c r="B10" s="25" t="s">
        <v>264</v>
      </c>
      <c r="C10" s="25" t="s">
        <v>265</v>
      </c>
      <c r="D10" s="25" t="s">
        <v>70</v>
      </c>
      <c r="E10" s="25" t="s">
        <v>104</v>
      </c>
      <c r="F10" s="25" t="s">
        <v>105</v>
      </c>
      <c r="G10" s="25" t="s">
        <v>266</v>
      </c>
      <c r="H10" s="25" t="s">
        <v>267</v>
      </c>
      <c r="I10" s="7">
        <v>360000</v>
      </c>
      <c r="J10" s="7">
        <v>360000</v>
      </c>
      <c r="K10" s="7">
        <v>360000</v>
      </c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ht="21.75" customHeight="1">
      <c r="A11" s="25" t="s">
        <v>263</v>
      </c>
      <c r="B11" s="25" t="s">
        <v>268</v>
      </c>
      <c r="C11" s="25" t="s">
        <v>269</v>
      </c>
      <c r="D11" s="25" t="s">
        <v>70</v>
      </c>
      <c r="E11" s="25" t="s">
        <v>104</v>
      </c>
      <c r="F11" s="25" t="s">
        <v>105</v>
      </c>
      <c r="G11" s="25" t="s">
        <v>220</v>
      </c>
      <c r="H11" s="25" t="s">
        <v>221</v>
      </c>
      <c r="I11" s="7">
        <v>9690.5</v>
      </c>
      <c r="J11" s="7"/>
      <c r="K11" s="7"/>
      <c r="L11" s="7"/>
      <c r="M11" s="7"/>
      <c r="N11" s="7"/>
      <c r="O11" s="7"/>
      <c r="P11" s="7"/>
      <c r="Q11" s="7"/>
      <c r="R11" s="7">
        <v>9690.5</v>
      </c>
      <c r="S11" s="7"/>
      <c r="T11" s="7"/>
      <c r="U11" s="7"/>
      <c r="V11" s="7"/>
      <c r="W11" s="7">
        <v>9690.5</v>
      </c>
    </row>
    <row r="12" spans="1:23" ht="21.75" customHeight="1">
      <c r="A12" s="25" t="s">
        <v>263</v>
      </c>
      <c r="B12" s="25" t="s">
        <v>268</v>
      </c>
      <c r="C12" s="25" t="s">
        <v>269</v>
      </c>
      <c r="D12" s="25" t="s">
        <v>70</v>
      </c>
      <c r="E12" s="25" t="s">
        <v>104</v>
      </c>
      <c r="F12" s="25" t="s">
        <v>105</v>
      </c>
      <c r="G12" s="25" t="s">
        <v>220</v>
      </c>
      <c r="H12" s="25" t="s">
        <v>221</v>
      </c>
      <c r="I12" s="7">
        <v>20000</v>
      </c>
      <c r="J12" s="7">
        <v>20000</v>
      </c>
      <c r="K12" s="7">
        <v>20000</v>
      </c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</row>
    <row r="13" spans="1:23" ht="21.75" customHeight="1">
      <c r="A13" s="25" t="s">
        <v>263</v>
      </c>
      <c r="B13" s="25" t="s">
        <v>268</v>
      </c>
      <c r="C13" s="25" t="s">
        <v>269</v>
      </c>
      <c r="D13" s="25" t="s">
        <v>70</v>
      </c>
      <c r="E13" s="25" t="s">
        <v>104</v>
      </c>
      <c r="F13" s="25" t="s">
        <v>105</v>
      </c>
      <c r="G13" s="25" t="s">
        <v>270</v>
      </c>
      <c r="H13" s="25" t="s">
        <v>271</v>
      </c>
      <c r="I13" s="7">
        <v>74000</v>
      </c>
      <c r="J13" s="7">
        <v>74000</v>
      </c>
      <c r="K13" s="7">
        <v>74000</v>
      </c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</row>
    <row r="14" spans="1:23" ht="21.75" customHeight="1">
      <c r="A14" s="25" t="s">
        <v>263</v>
      </c>
      <c r="B14" s="25" t="s">
        <v>268</v>
      </c>
      <c r="C14" s="25" t="s">
        <v>269</v>
      </c>
      <c r="D14" s="25" t="s">
        <v>70</v>
      </c>
      <c r="E14" s="25" t="s">
        <v>104</v>
      </c>
      <c r="F14" s="25" t="s">
        <v>105</v>
      </c>
      <c r="G14" s="25" t="s">
        <v>266</v>
      </c>
      <c r="H14" s="25" t="s">
        <v>267</v>
      </c>
      <c r="I14" s="7">
        <v>50000</v>
      </c>
      <c r="J14" s="7">
        <v>50000</v>
      </c>
      <c r="K14" s="7">
        <v>50000</v>
      </c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</row>
    <row r="15" spans="1:23" ht="21.75" customHeight="1">
      <c r="A15" s="25" t="s">
        <v>263</v>
      </c>
      <c r="B15" s="25" t="s">
        <v>272</v>
      </c>
      <c r="C15" s="25" t="s">
        <v>273</v>
      </c>
      <c r="D15" s="25" t="s">
        <v>70</v>
      </c>
      <c r="E15" s="25" t="s">
        <v>104</v>
      </c>
      <c r="F15" s="25" t="s">
        <v>105</v>
      </c>
      <c r="G15" s="25" t="s">
        <v>222</v>
      </c>
      <c r="H15" s="25" t="s">
        <v>223</v>
      </c>
      <c r="I15" s="7">
        <v>5000</v>
      </c>
      <c r="J15" s="7">
        <v>5000</v>
      </c>
      <c r="K15" s="7">
        <v>5000</v>
      </c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</row>
    <row r="16" spans="1:23" ht="21.75" customHeight="1">
      <c r="A16" s="25" t="s">
        <v>263</v>
      </c>
      <c r="B16" s="25" t="s">
        <v>272</v>
      </c>
      <c r="C16" s="25" t="s">
        <v>273</v>
      </c>
      <c r="D16" s="25" t="s">
        <v>70</v>
      </c>
      <c r="E16" s="25" t="s">
        <v>104</v>
      </c>
      <c r="F16" s="25" t="s">
        <v>105</v>
      </c>
      <c r="G16" s="25" t="s">
        <v>224</v>
      </c>
      <c r="H16" s="25" t="s">
        <v>225</v>
      </c>
      <c r="I16" s="7">
        <v>85000</v>
      </c>
      <c r="J16" s="7">
        <v>85000</v>
      </c>
      <c r="K16" s="7">
        <v>85000</v>
      </c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</row>
    <row r="17" spans="1:23" ht="21.75" customHeight="1">
      <c r="A17" s="25" t="s">
        <v>263</v>
      </c>
      <c r="B17" s="25" t="s">
        <v>272</v>
      </c>
      <c r="C17" s="25" t="s">
        <v>273</v>
      </c>
      <c r="D17" s="25" t="s">
        <v>70</v>
      </c>
      <c r="E17" s="25" t="s">
        <v>104</v>
      </c>
      <c r="F17" s="25" t="s">
        <v>105</v>
      </c>
      <c r="G17" s="25" t="s">
        <v>228</v>
      </c>
      <c r="H17" s="25" t="s">
        <v>229</v>
      </c>
      <c r="I17" s="7">
        <v>359000</v>
      </c>
      <c r="J17" s="7">
        <v>359000</v>
      </c>
      <c r="K17" s="7">
        <v>359000</v>
      </c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</row>
    <row r="18" spans="1:23" ht="21.75" customHeight="1">
      <c r="A18" s="25" t="s">
        <v>263</v>
      </c>
      <c r="B18" s="25" t="s">
        <v>272</v>
      </c>
      <c r="C18" s="25" t="s">
        <v>273</v>
      </c>
      <c r="D18" s="25" t="s">
        <v>70</v>
      </c>
      <c r="E18" s="25" t="s">
        <v>104</v>
      </c>
      <c r="F18" s="25" t="s">
        <v>105</v>
      </c>
      <c r="G18" s="25" t="s">
        <v>232</v>
      </c>
      <c r="H18" s="25" t="s">
        <v>233</v>
      </c>
      <c r="I18" s="7">
        <v>97000</v>
      </c>
      <c r="J18" s="7">
        <v>97000</v>
      </c>
      <c r="K18" s="7">
        <v>97000</v>
      </c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</row>
    <row r="19" spans="1:23" ht="21.75" customHeight="1">
      <c r="A19" s="25" t="s">
        <v>263</v>
      </c>
      <c r="B19" s="25" t="s">
        <v>274</v>
      </c>
      <c r="C19" s="25" t="s">
        <v>275</v>
      </c>
      <c r="D19" s="25" t="s">
        <v>70</v>
      </c>
      <c r="E19" s="25" t="s">
        <v>104</v>
      </c>
      <c r="F19" s="25" t="s">
        <v>105</v>
      </c>
      <c r="G19" s="25" t="s">
        <v>266</v>
      </c>
      <c r="H19" s="25" t="s">
        <v>267</v>
      </c>
      <c r="I19" s="7">
        <v>534000</v>
      </c>
      <c r="J19" s="7"/>
      <c r="K19" s="7"/>
      <c r="L19" s="7"/>
      <c r="M19" s="7"/>
      <c r="N19" s="7"/>
      <c r="O19" s="7"/>
      <c r="P19" s="7"/>
      <c r="Q19" s="7"/>
      <c r="R19" s="7">
        <v>534000</v>
      </c>
      <c r="S19" s="7"/>
      <c r="T19" s="7"/>
      <c r="U19" s="7"/>
      <c r="V19" s="7"/>
      <c r="W19" s="7">
        <v>534000</v>
      </c>
    </row>
    <row r="20" spans="1:23" ht="21.75" customHeight="1">
      <c r="A20" s="25" t="s">
        <v>263</v>
      </c>
      <c r="B20" s="25" t="s">
        <v>274</v>
      </c>
      <c r="C20" s="25" t="s">
        <v>275</v>
      </c>
      <c r="D20" s="25" t="s">
        <v>70</v>
      </c>
      <c r="E20" s="25" t="s">
        <v>104</v>
      </c>
      <c r="F20" s="25" t="s">
        <v>105</v>
      </c>
      <c r="G20" s="25" t="s">
        <v>276</v>
      </c>
      <c r="H20" s="25" t="s">
        <v>277</v>
      </c>
      <c r="I20" s="7">
        <v>1061480.2</v>
      </c>
      <c r="J20" s="7"/>
      <c r="K20" s="7"/>
      <c r="L20" s="7"/>
      <c r="M20" s="7"/>
      <c r="N20" s="7"/>
      <c r="O20" s="7"/>
      <c r="P20" s="7"/>
      <c r="Q20" s="7"/>
      <c r="R20" s="7">
        <v>1061480.2</v>
      </c>
      <c r="S20" s="7"/>
      <c r="T20" s="7"/>
      <c r="U20" s="7"/>
      <c r="V20" s="7"/>
      <c r="W20" s="7">
        <v>1061480.2</v>
      </c>
    </row>
    <row r="21" spans="1:23" ht="21.75" customHeight="1">
      <c r="A21" s="25" t="s">
        <v>263</v>
      </c>
      <c r="B21" s="25" t="s">
        <v>278</v>
      </c>
      <c r="C21" s="25" t="s">
        <v>279</v>
      </c>
      <c r="D21" s="25" t="s">
        <v>70</v>
      </c>
      <c r="E21" s="25" t="s">
        <v>104</v>
      </c>
      <c r="F21" s="25" t="s">
        <v>105</v>
      </c>
      <c r="G21" s="25" t="s">
        <v>230</v>
      </c>
      <c r="H21" s="25" t="s">
        <v>231</v>
      </c>
      <c r="I21" s="7">
        <v>100000</v>
      </c>
      <c r="J21" s="7">
        <v>100000</v>
      </c>
      <c r="K21" s="7">
        <v>100000</v>
      </c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</row>
    <row r="22" spans="1:23" ht="18.75" customHeight="1">
      <c r="A22" s="167" t="s">
        <v>170</v>
      </c>
      <c r="B22" s="168"/>
      <c r="C22" s="168"/>
      <c r="D22" s="168"/>
      <c r="E22" s="168"/>
      <c r="F22" s="168"/>
      <c r="G22" s="168"/>
      <c r="H22" s="116"/>
      <c r="I22" s="7">
        <v>2755170.7</v>
      </c>
      <c r="J22" s="7">
        <v>1150000</v>
      </c>
      <c r="K22" s="7">
        <v>1150000</v>
      </c>
      <c r="L22" s="7"/>
      <c r="M22" s="7"/>
      <c r="N22" s="7"/>
      <c r="O22" s="7"/>
      <c r="P22" s="7"/>
      <c r="Q22" s="7"/>
      <c r="R22" s="7">
        <v>1605170.7</v>
      </c>
      <c r="S22" s="7"/>
      <c r="T22" s="7"/>
      <c r="U22" s="7"/>
      <c r="V22" s="7"/>
      <c r="W22" s="7">
        <v>1605170.7</v>
      </c>
    </row>
  </sheetData>
  <mergeCells count="28">
    <mergeCell ref="A22:H22"/>
    <mergeCell ref="U6:U8"/>
    <mergeCell ref="B5:B8"/>
    <mergeCell ref="J6:K7"/>
    <mergeCell ref="A3:W3"/>
    <mergeCell ref="F5:F8"/>
    <mergeCell ref="A5:A8"/>
    <mergeCell ref="C5:C8"/>
    <mergeCell ref="A4:H4"/>
    <mergeCell ref="D5:D8"/>
    <mergeCell ref="G5:G8"/>
    <mergeCell ref="H5:H8"/>
    <mergeCell ref="I5:I8"/>
    <mergeCell ref="L6:L8"/>
    <mergeCell ref="E5:E8"/>
    <mergeCell ref="M6:M8"/>
    <mergeCell ref="J5:M5"/>
    <mergeCell ref="N5:P5"/>
    <mergeCell ref="N6:N8"/>
    <mergeCell ref="O6:O8"/>
    <mergeCell ref="P6:P8"/>
    <mergeCell ref="Q5:Q8"/>
    <mergeCell ref="R5:W5"/>
    <mergeCell ref="R6:R8"/>
    <mergeCell ref="S6:S8"/>
    <mergeCell ref="T6:T8"/>
    <mergeCell ref="V6:V8"/>
    <mergeCell ref="W6:W8"/>
  </mergeCells>
  <phoneticPr fontId="16" type="noConversion"/>
  <printOptions horizontalCentered="1"/>
  <pageMargins left="0.37" right="0.37" top="0.56000000000000005" bottom="0.56000000000000005" header="0.48" footer="0.48"/>
  <pageSetup paperSize="9" scale="56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>
    <outlinePr summaryRight="0"/>
    <pageSetUpPr fitToPage="1"/>
  </sheetPr>
  <dimension ref="A1:J55"/>
  <sheetViews>
    <sheetView showZeros="0" workbookViewId="0">
      <pane ySplit="1" topLeftCell="A2" activePane="bottomLeft" state="frozen"/>
      <selection pane="bottomLeft"/>
    </sheetView>
  </sheetViews>
  <sheetFormatPr defaultColWidth="9.125" defaultRowHeight="12" customHeight="1"/>
  <cols>
    <col min="1" max="1" width="34.25" customWidth="1"/>
    <col min="2" max="2" width="29" customWidth="1"/>
    <col min="3" max="5" width="23.625" customWidth="1"/>
    <col min="6" max="6" width="11.25" customWidth="1"/>
    <col min="7" max="7" width="25.125" customWidth="1"/>
    <col min="8" max="8" width="15.625" customWidth="1"/>
    <col min="9" max="9" width="13.375" customWidth="1"/>
    <col min="10" max="10" width="18.875" customWidth="1"/>
  </cols>
  <sheetData>
    <row r="1" spans="1:10" ht="12" customHeight="1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ht="18" customHeight="1">
      <c r="J2" s="45" t="s">
        <v>280</v>
      </c>
    </row>
    <row r="3" spans="1:10" ht="39.75" customHeight="1">
      <c r="A3" s="179" t="str">
        <f>"2025"&amp;"年部门项目支出绩效目标表"</f>
        <v>2025年部门项目支出绩效目标表</v>
      </c>
      <c r="B3" s="150"/>
      <c r="C3" s="150"/>
      <c r="D3" s="150"/>
      <c r="E3" s="150"/>
      <c r="F3" s="149"/>
      <c r="G3" s="150"/>
      <c r="H3" s="149"/>
      <c r="I3" s="149"/>
      <c r="J3" s="150"/>
    </row>
    <row r="4" spans="1:10" ht="17.25" customHeight="1">
      <c r="A4" s="151" t="str">
        <f>"单位名称："&amp;"昆明市档案馆"</f>
        <v>单位名称：昆明市档案馆</v>
      </c>
      <c r="B4" s="91"/>
      <c r="C4" s="91"/>
      <c r="D4" s="91"/>
      <c r="E4" s="91"/>
      <c r="F4" s="91"/>
      <c r="G4" s="91"/>
      <c r="H4" s="91"/>
    </row>
    <row r="5" spans="1:10" ht="44.25" customHeight="1">
      <c r="A5" s="55" t="s">
        <v>182</v>
      </c>
      <c r="B5" s="55" t="s">
        <v>281</v>
      </c>
      <c r="C5" s="55" t="s">
        <v>282</v>
      </c>
      <c r="D5" s="55" t="s">
        <v>283</v>
      </c>
      <c r="E5" s="55" t="s">
        <v>284</v>
      </c>
      <c r="F5" s="57" t="s">
        <v>285</v>
      </c>
      <c r="G5" s="55" t="s">
        <v>286</v>
      </c>
      <c r="H5" s="57" t="s">
        <v>287</v>
      </c>
      <c r="I5" s="57" t="s">
        <v>288</v>
      </c>
      <c r="J5" s="55" t="s">
        <v>289</v>
      </c>
    </row>
    <row r="6" spans="1:10" ht="18.75" customHeight="1">
      <c r="A6" s="58">
        <v>1</v>
      </c>
      <c r="B6" s="58">
        <v>2</v>
      </c>
      <c r="C6" s="58">
        <v>3</v>
      </c>
      <c r="D6" s="58">
        <v>4</v>
      </c>
      <c r="E6" s="58">
        <v>5</v>
      </c>
      <c r="F6" s="50">
        <v>6</v>
      </c>
      <c r="G6" s="58">
        <v>7</v>
      </c>
      <c r="H6" s="50">
        <v>8</v>
      </c>
      <c r="I6" s="50">
        <v>9</v>
      </c>
      <c r="J6" s="58">
        <v>10</v>
      </c>
    </row>
    <row r="7" spans="1:10" ht="42" customHeight="1">
      <c r="A7" s="26" t="s">
        <v>70</v>
      </c>
      <c r="B7" s="25"/>
      <c r="C7" s="25"/>
      <c r="D7" s="25"/>
      <c r="E7" s="59"/>
      <c r="F7" s="14"/>
      <c r="G7" s="59"/>
      <c r="H7" s="14"/>
      <c r="I7" s="14"/>
      <c r="J7" s="59"/>
    </row>
    <row r="8" spans="1:10" ht="42" customHeight="1">
      <c r="A8" s="36" t="s">
        <v>70</v>
      </c>
      <c r="B8" s="16"/>
      <c r="C8" s="16"/>
      <c r="D8" s="16"/>
      <c r="E8" s="26"/>
      <c r="F8" s="16"/>
      <c r="G8" s="26"/>
      <c r="H8" s="16"/>
      <c r="I8" s="16"/>
      <c r="J8" s="26"/>
    </row>
    <row r="9" spans="1:10" ht="42" customHeight="1">
      <c r="A9" s="177" t="s">
        <v>275</v>
      </c>
      <c r="B9" s="178" t="s">
        <v>290</v>
      </c>
      <c r="C9" s="16" t="s">
        <v>291</v>
      </c>
      <c r="D9" s="16" t="s">
        <v>292</v>
      </c>
      <c r="E9" s="26" t="s">
        <v>293</v>
      </c>
      <c r="F9" s="16" t="s">
        <v>294</v>
      </c>
      <c r="G9" s="26" t="s">
        <v>295</v>
      </c>
      <c r="H9" s="16" t="s">
        <v>296</v>
      </c>
      <c r="I9" s="16" t="s">
        <v>297</v>
      </c>
      <c r="J9" s="26" t="s">
        <v>298</v>
      </c>
    </row>
    <row r="10" spans="1:10" ht="42" customHeight="1">
      <c r="A10" s="177" t="s">
        <v>275</v>
      </c>
      <c r="B10" s="178" t="s">
        <v>290</v>
      </c>
      <c r="C10" s="16" t="s">
        <v>291</v>
      </c>
      <c r="D10" s="16" t="s">
        <v>299</v>
      </c>
      <c r="E10" s="26" t="s">
        <v>300</v>
      </c>
      <c r="F10" s="16" t="s">
        <v>301</v>
      </c>
      <c r="G10" s="26" t="s">
        <v>94</v>
      </c>
      <c r="H10" s="16" t="s">
        <v>302</v>
      </c>
      <c r="I10" s="16" t="s">
        <v>297</v>
      </c>
      <c r="J10" s="26" t="s">
        <v>303</v>
      </c>
    </row>
    <row r="11" spans="1:10" ht="42" customHeight="1">
      <c r="A11" s="177" t="s">
        <v>275</v>
      </c>
      <c r="B11" s="178" t="s">
        <v>290</v>
      </c>
      <c r="C11" s="16" t="s">
        <v>291</v>
      </c>
      <c r="D11" s="16" t="s">
        <v>304</v>
      </c>
      <c r="E11" s="26" t="s">
        <v>305</v>
      </c>
      <c r="F11" s="16" t="s">
        <v>306</v>
      </c>
      <c r="G11" s="26" t="s">
        <v>94</v>
      </c>
      <c r="H11" s="16" t="s">
        <v>302</v>
      </c>
      <c r="I11" s="16" t="s">
        <v>297</v>
      </c>
      <c r="J11" s="26" t="s">
        <v>307</v>
      </c>
    </row>
    <row r="12" spans="1:10" ht="42" customHeight="1">
      <c r="A12" s="177" t="s">
        <v>275</v>
      </c>
      <c r="B12" s="178" t="s">
        <v>290</v>
      </c>
      <c r="C12" s="16" t="s">
        <v>308</v>
      </c>
      <c r="D12" s="16" t="s">
        <v>309</v>
      </c>
      <c r="E12" s="26" t="s">
        <v>310</v>
      </c>
      <c r="F12" s="16" t="s">
        <v>294</v>
      </c>
      <c r="G12" s="26" t="s">
        <v>295</v>
      </c>
      <c r="H12" s="16" t="s">
        <v>296</v>
      </c>
      <c r="I12" s="16" t="s">
        <v>297</v>
      </c>
      <c r="J12" s="26" t="s">
        <v>311</v>
      </c>
    </row>
    <row r="13" spans="1:10" ht="42" customHeight="1">
      <c r="A13" s="177" t="s">
        <v>275</v>
      </c>
      <c r="B13" s="178" t="s">
        <v>290</v>
      </c>
      <c r="C13" s="16" t="s">
        <v>308</v>
      </c>
      <c r="D13" s="16" t="s">
        <v>312</v>
      </c>
      <c r="E13" s="26" t="s">
        <v>313</v>
      </c>
      <c r="F13" s="16" t="s">
        <v>301</v>
      </c>
      <c r="G13" s="26" t="s">
        <v>94</v>
      </c>
      <c r="H13" s="16" t="s">
        <v>302</v>
      </c>
      <c r="I13" s="16" t="s">
        <v>297</v>
      </c>
      <c r="J13" s="26" t="s">
        <v>314</v>
      </c>
    </row>
    <row r="14" spans="1:10" ht="42" customHeight="1">
      <c r="A14" s="177" t="s">
        <v>275</v>
      </c>
      <c r="B14" s="178" t="s">
        <v>290</v>
      </c>
      <c r="C14" s="16" t="s">
        <v>315</v>
      </c>
      <c r="D14" s="16" t="s">
        <v>316</v>
      </c>
      <c r="E14" s="26" t="s">
        <v>317</v>
      </c>
      <c r="F14" s="16" t="s">
        <v>301</v>
      </c>
      <c r="G14" s="26" t="s">
        <v>318</v>
      </c>
      <c r="H14" s="16" t="s">
        <v>296</v>
      </c>
      <c r="I14" s="16" t="s">
        <v>297</v>
      </c>
      <c r="J14" s="26" t="s">
        <v>319</v>
      </c>
    </row>
    <row r="15" spans="1:10" ht="42" customHeight="1">
      <c r="A15" s="177" t="s">
        <v>273</v>
      </c>
      <c r="B15" s="178" t="s">
        <v>320</v>
      </c>
      <c r="C15" s="16" t="s">
        <v>291</v>
      </c>
      <c r="D15" s="16" t="s">
        <v>292</v>
      </c>
      <c r="E15" s="26" t="s">
        <v>321</v>
      </c>
      <c r="F15" s="16" t="s">
        <v>301</v>
      </c>
      <c r="G15" s="26" t="s">
        <v>322</v>
      </c>
      <c r="H15" s="16" t="s">
        <v>323</v>
      </c>
      <c r="I15" s="16" t="s">
        <v>297</v>
      </c>
      <c r="J15" s="26" t="s">
        <v>324</v>
      </c>
    </row>
    <row r="16" spans="1:10" ht="42" customHeight="1">
      <c r="A16" s="177" t="s">
        <v>273</v>
      </c>
      <c r="B16" s="178" t="s">
        <v>320</v>
      </c>
      <c r="C16" s="16" t="s">
        <v>291</v>
      </c>
      <c r="D16" s="16" t="s">
        <v>299</v>
      </c>
      <c r="E16" s="26" t="s">
        <v>325</v>
      </c>
      <c r="F16" s="16" t="s">
        <v>294</v>
      </c>
      <c r="G16" s="26" t="s">
        <v>295</v>
      </c>
      <c r="H16" s="16" t="s">
        <v>296</v>
      </c>
      <c r="I16" s="16" t="s">
        <v>297</v>
      </c>
      <c r="J16" s="26" t="s">
        <v>326</v>
      </c>
    </row>
    <row r="17" spans="1:10" ht="42" customHeight="1">
      <c r="A17" s="177" t="s">
        <v>273</v>
      </c>
      <c r="B17" s="178" t="s">
        <v>320</v>
      </c>
      <c r="C17" s="16" t="s">
        <v>291</v>
      </c>
      <c r="D17" s="16" t="s">
        <v>304</v>
      </c>
      <c r="E17" s="26" t="s">
        <v>327</v>
      </c>
      <c r="F17" s="16" t="s">
        <v>301</v>
      </c>
      <c r="G17" s="26" t="s">
        <v>328</v>
      </c>
      <c r="H17" s="16" t="s">
        <v>296</v>
      </c>
      <c r="I17" s="16" t="s">
        <v>297</v>
      </c>
      <c r="J17" s="26" t="s">
        <v>329</v>
      </c>
    </row>
    <row r="18" spans="1:10" ht="42" customHeight="1">
      <c r="A18" s="177" t="s">
        <v>273</v>
      </c>
      <c r="B18" s="178" t="s">
        <v>320</v>
      </c>
      <c r="C18" s="16" t="s">
        <v>308</v>
      </c>
      <c r="D18" s="16" t="s">
        <v>309</v>
      </c>
      <c r="E18" s="26" t="s">
        <v>330</v>
      </c>
      <c r="F18" s="16" t="s">
        <v>301</v>
      </c>
      <c r="G18" s="26" t="s">
        <v>328</v>
      </c>
      <c r="H18" s="16" t="s">
        <v>296</v>
      </c>
      <c r="I18" s="16" t="s">
        <v>297</v>
      </c>
      <c r="J18" s="26" t="s">
        <v>331</v>
      </c>
    </row>
    <row r="19" spans="1:10" ht="42" customHeight="1">
      <c r="A19" s="177" t="s">
        <v>273</v>
      </c>
      <c r="B19" s="178" t="s">
        <v>320</v>
      </c>
      <c r="C19" s="16" t="s">
        <v>308</v>
      </c>
      <c r="D19" s="16" t="s">
        <v>312</v>
      </c>
      <c r="E19" s="26" t="s">
        <v>332</v>
      </c>
      <c r="F19" s="16" t="s">
        <v>301</v>
      </c>
      <c r="G19" s="26" t="s">
        <v>83</v>
      </c>
      <c r="H19" s="16" t="s">
        <v>333</v>
      </c>
      <c r="I19" s="16" t="s">
        <v>297</v>
      </c>
      <c r="J19" s="26" t="s">
        <v>334</v>
      </c>
    </row>
    <row r="20" spans="1:10" ht="42" customHeight="1">
      <c r="A20" s="177" t="s">
        <v>273</v>
      </c>
      <c r="B20" s="178" t="s">
        <v>320</v>
      </c>
      <c r="C20" s="16" t="s">
        <v>315</v>
      </c>
      <c r="D20" s="16" t="s">
        <v>316</v>
      </c>
      <c r="E20" s="26" t="s">
        <v>335</v>
      </c>
      <c r="F20" s="16" t="s">
        <v>301</v>
      </c>
      <c r="G20" s="26" t="s">
        <v>318</v>
      </c>
      <c r="H20" s="16" t="s">
        <v>296</v>
      </c>
      <c r="I20" s="16" t="s">
        <v>297</v>
      </c>
      <c r="J20" s="26" t="s">
        <v>336</v>
      </c>
    </row>
    <row r="21" spans="1:10" ht="42" customHeight="1">
      <c r="A21" s="177" t="s">
        <v>265</v>
      </c>
      <c r="B21" s="178" t="s">
        <v>337</v>
      </c>
      <c r="C21" s="16" t="s">
        <v>291</v>
      </c>
      <c r="D21" s="16" t="s">
        <v>292</v>
      </c>
      <c r="E21" s="26" t="s">
        <v>338</v>
      </c>
      <c r="F21" s="16" t="s">
        <v>301</v>
      </c>
      <c r="G21" s="26" t="s">
        <v>339</v>
      </c>
      <c r="H21" s="16" t="s">
        <v>340</v>
      </c>
      <c r="I21" s="16" t="s">
        <v>297</v>
      </c>
      <c r="J21" s="26" t="s">
        <v>341</v>
      </c>
    </row>
    <row r="22" spans="1:10" ht="42" customHeight="1">
      <c r="A22" s="177" t="s">
        <v>265</v>
      </c>
      <c r="B22" s="178" t="s">
        <v>337</v>
      </c>
      <c r="C22" s="16" t="s">
        <v>291</v>
      </c>
      <c r="D22" s="16" t="s">
        <v>292</v>
      </c>
      <c r="E22" s="26" t="s">
        <v>342</v>
      </c>
      <c r="F22" s="16" t="s">
        <v>301</v>
      </c>
      <c r="G22" s="26" t="s">
        <v>94</v>
      </c>
      <c r="H22" s="16" t="s">
        <v>302</v>
      </c>
      <c r="I22" s="16" t="s">
        <v>297</v>
      </c>
      <c r="J22" s="26" t="s">
        <v>343</v>
      </c>
    </row>
    <row r="23" spans="1:10" ht="42" customHeight="1">
      <c r="A23" s="177" t="s">
        <v>265</v>
      </c>
      <c r="B23" s="178" t="s">
        <v>337</v>
      </c>
      <c r="C23" s="16" t="s">
        <v>291</v>
      </c>
      <c r="D23" s="16" t="s">
        <v>299</v>
      </c>
      <c r="E23" s="26" t="s">
        <v>344</v>
      </c>
      <c r="F23" s="16" t="s">
        <v>294</v>
      </c>
      <c r="G23" s="26" t="s">
        <v>295</v>
      </c>
      <c r="H23" s="16" t="s">
        <v>296</v>
      </c>
      <c r="I23" s="16" t="s">
        <v>297</v>
      </c>
      <c r="J23" s="26" t="s">
        <v>345</v>
      </c>
    </row>
    <row r="24" spans="1:10" ht="42" customHeight="1">
      <c r="A24" s="177" t="s">
        <v>265</v>
      </c>
      <c r="B24" s="178" t="s">
        <v>337</v>
      </c>
      <c r="C24" s="16" t="s">
        <v>291</v>
      </c>
      <c r="D24" s="16" t="s">
        <v>299</v>
      </c>
      <c r="E24" s="26" t="s">
        <v>346</v>
      </c>
      <c r="F24" s="16" t="s">
        <v>294</v>
      </c>
      <c r="G24" s="26" t="s">
        <v>347</v>
      </c>
      <c r="H24" s="16"/>
      <c r="I24" s="16" t="s">
        <v>348</v>
      </c>
      <c r="J24" s="26" t="s">
        <v>349</v>
      </c>
    </row>
    <row r="25" spans="1:10" ht="42" customHeight="1">
      <c r="A25" s="177" t="s">
        <v>265</v>
      </c>
      <c r="B25" s="178" t="s">
        <v>337</v>
      </c>
      <c r="C25" s="16" t="s">
        <v>291</v>
      </c>
      <c r="D25" s="16" t="s">
        <v>304</v>
      </c>
      <c r="E25" s="26" t="s">
        <v>350</v>
      </c>
      <c r="F25" s="16" t="s">
        <v>294</v>
      </c>
      <c r="G25" s="26" t="s">
        <v>351</v>
      </c>
      <c r="H25" s="16" t="s">
        <v>333</v>
      </c>
      <c r="I25" s="16" t="s">
        <v>297</v>
      </c>
      <c r="J25" s="26" t="s">
        <v>352</v>
      </c>
    </row>
    <row r="26" spans="1:10" ht="42" customHeight="1">
      <c r="A26" s="177" t="s">
        <v>265</v>
      </c>
      <c r="B26" s="178" t="s">
        <v>337</v>
      </c>
      <c r="C26" s="16" t="s">
        <v>291</v>
      </c>
      <c r="D26" s="16" t="s">
        <v>353</v>
      </c>
      <c r="E26" s="26" t="s">
        <v>354</v>
      </c>
      <c r="F26" s="16" t="s">
        <v>301</v>
      </c>
      <c r="G26" s="26" t="s">
        <v>355</v>
      </c>
      <c r="H26" s="16" t="s">
        <v>296</v>
      </c>
      <c r="I26" s="16" t="s">
        <v>297</v>
      </c>
      <c r="J26" s="26" t="s">
        <v>356</v>
      </c>
    </row>
    <row r="27" spans="1:10" ht="42" customHeight="1">
      <c r="A27" s="177" t="s">
        <v>265</v>
      </c>
      <c r="B27" s="178" t="s">
        <v>337</v>
      </c>
      <c r="C27" s="16" t="s">
        <v>308</v>
      </c>
      <c r="D27" s="16" t="s">
        <v>309</v>
      </c>
      <c r="E27" s="26" t="s">
        <v>357</v>
      </c>
      <c r="F27" s="16" t="s">
        <v>294</v>
      </c>
      <c r="G27" s="26" t="s">
        <v>295</v>
      </c>
      <c r="H27" s="16" t="s">
        <v>296</v>
      </c>
      <c r="I27" s="16" t="s">
        <v>297</v>
      </c>
      <c r="J27" s="26" t="s">
        <v>358</v>
      </c>
    </row>
    <row r="28" spans="1:10" ht="42" customHeight="1">
      <c r="A28" s="177" t="s">
        <v>265</v>
      </c>
      <c r="B28" s="178" t="s">
        <v>337</v>
      </c>
      <c r="C28" s="16" t="s">
        <v>315</v>
      </c>
      <c r="D28" s="16" t="s">
        <v>316</v>
      </c>
      <c r="E28" s="26" t="s">
        <v>359</v>
      </c>
      <c r="F28" s="16" t="s">
        <v>301</v>
      </c>
      <c r="G28" s="26" t="s">
        <v>318</v>
      </c>
      <c r="H28" s="16" t="s">
        <v>296</v>
      </c>
      <c r="I28" s="16" t="s">
        <v>297</v>
      </c>
      <c r="J28" s="26" t="s">
        <v>360</v>
      </c>
    </row>
    <row r="29" spans="1:10" ht="42" customHeight="1">
      <c r="A29" s="177" t="s">
        <v>279</v>
      </c>
      <c r="B29" s="178" t="s">
        <v>361</v>
      </c>
      <c r="C29" s="16" t="s">
        <v>291</v>
      </c>
      <c r="D29" s="16" t="s">
        <v>292</v>
      </c>
      <c r="E29" s="26" t="s">
        <v>362</v>
      </c>
      <c r="F29" s="16" t="s">
        <v>301</v>
      </c>
      <c r="G29" s="26" t="s">
        <v>92</v>
      </c>
      <c r="H29" s="16" t="s">
        <v>363</v>
      </c>
      <c r="I29" s="16" t="s">
        <v>297</v>
      </c>
      <c r="J29" s="26" t="s">
        <v>364</v>
      </c>
    </row>
    <row r="30" spans="1:10" ht="42" customHeight="1">
      <c r="A30" s="177" t="s">
        <v>279</v>
      </c>
      <c r="B30" s="178" t="s">
        <v>361</v>
      </c>
      <c r="C30" s="16" t="s">
        <v>291</v>
      </c>
      <c r="D30" s="16" t="s">
        <v>292</v>
      </c>
      <c r="E30" s="26" t="s">
        <v>365</v>
      </c>
      <c r="F30" s="16" t="s">
        <v>301</v>
      </c>
      <c r="G30" s="26" t="s">
        <v>85</v>
      </c>
      <c r="H30" s="16" t="s">
        <v>363</v>
      </c>
      <c r="I30" s="16" t="s">
        <v>297</v>
      </c>
      <c r="J30" s="26" t="s">
        <v>366</v>
      </c>
    </row>
    <row r="31" spans="1:10" ht="42" customHeight="1">
      <c r="A31" s="177" t="s">
        <v>279</v>
      </c>
      <c r="B31" s="178" t="s">
        <v>361</v>
      </c>
      <c r="C31" s="16" t="s">
        <v>291</v>
      </c>
      <c r="D31" s="16" t="s">
        <v>299</v>
      </c>
      <c r="E31" s="26" t="s">
        <v>367</v>
      </c>
      <c r="F31" s="16" t="s">
        <v>294</v>
      </c>
      <c r="G31" s="26" t="s">
        <v>295</v>
      </c>
      <c r="H31" s="16" t="s">
        <v>296</v>
      </c>
      <c r="I31" s="16" t="s">
        <v>297</v>
      </c>
      <c r="J31" s="26" t="s">
        <v>368</v>
      </c>
    </row>
    <row r="32" spans="1:10" ht="42" customHeight="1">
      <c r="A32" s="177" t="s">
        <v>279</v>
      </c>
      <c r="B32" s="178" t="s">
        <v>361</v>
      </c>
      <c r="C32" s="16" t="s">
        <v>291</v>
      </c>
      <c r="D32" s="16" t="s">
        <v>304</v>
      </c>
      <c r="E32" s="26" t="s">
        <v>369</v>
      </c>
      <c r="F32" s="16" t="s">
        <v>306</v>
      </c>
      <c r="G32" s="26" t="s">
        <v>94</v>
      </c>
      <c r="H32" s="16" t="s">
        <v>302</v>
      </c>
      <c r="I32" s="16" t="s">
        <v>297</v>
      </c>
      <c r="J32" s="26" t="s">
        <v>370</v>
      </c>
    </row>
    <row r="33" spans="1:10" ht="42" customHeight="1">
      <c r="A33" s="177" t="s">
        <v>279</v>
      </c>
      <c r="B33" s="178" t="s">
        <v>361</v>
      </c>
      <c r="C33" s="16" t="s">
        <v>308</v>
      </c>
      <c r="D33" s="16" t="s">
        <v>312</v>
      </c>
      <c r="E33" s="26" t="s">
        <v>332</v>
      </c>
      <c r="F33" s="16" t="s">
        <v>301</v>
      </c>
      <c r="G33" s="26" t="s">
        <v>94</v>
      </c>
      <c r="H33" s="16" t="s">
        <v>302</v>
      </c>
      <c r="I33" s="16" t="s">
        <v>297</v>
      </c>
      <c r="J33" s="26" t="s">
        <v>334</v>
      </c>
    </row>
    <row r="34" spans="1:10" ht="42" customHeight="1">
      <c r="A34" s="177" t="s">
        <v>279</v>
      </c>
      <c r="B34" s="178" t="s">
        <v>361</v>
      </c>
      <c r="C34" s="16" t="s">
        <v>315</v>
      </c>
      <c r="D34" s="16" t="s">
        <v>316</v>
      </c>
      <c r="E34" s="26" t="s">
        <v>371</v>
      </c>
      <c r="F34" s="16" t="s">
        <v>306</v>
      </c>
      <c r="G34" s="26" t="s">
        <v>372</v>
      </c>
      <c r="H34" s="16" t="s">
        <v>296</v>
      </c>
      <c r="I34" s="16" t="s">
        <v>297</v>
      </c>
      <c r="J34" s="26" t="s">
        <v>373</v>
      </c>
    </row>
    <row r="35" spans="1:10" ht="42" customHeight="1">
      <c r="A35" s="177" t="s">
        <v>269</v>
      </c>
      <c r="B35" s="178" t="s">
        <v>374</v>
      </c>
      <c r="C35" s="16" t="s">
        <v>291</v>
      </c>
      <c r="D35" s="16" t="s">
        <v>292</v>
      </c>
      <c r="E35" s="26" t="s">
        <v>375</v>
      </c>
      <c r="F35" s="16" t="s">
        <v>294</v>
      </c>
      <c r="G35" s="26" t="s">
        <v>376</v>
      </c>
      <c r="H35" s="16" t="s">
        <v>377</v>
      </c>
      <c r="I35" s="16" t="s">
        <v>297</v>
      </c>
      <c r="J35" s="26" t="s">
        <v>378</v>
      </c>
    </row>
    <row r="36" spans="1:10" ht="42" customHeight="1">
      <c r="A36" s="177" t="s">
        <v>269</v>
      </c>
      <c r="B36" s="178" t="s">
        <v>374</v>
      </c>
      <c r="C36" s="16" t="s">
        <v>291</v>
      </c>
      <c r="D36" s="16" t="s">
        <v>292</v>
      </c>
      <c r="E36" s="26" t="s">
        <v>379</v>
      </c>
      <c r="F36" s="16" t="s">
        <v>294</v>
      </c>
      <c r="G36" s="26" t="s">
        <v>380</v>
      </c>
      <c r="H36" s="16" t="s">
        <v>381</v>
      </c>
      <c r="I36" s="16" t="s">
        <v>297</v>
      </c>
      <c r="J36" s="26" t="s">
        <v>382</v>
      </c>
    </row>
    <row r="37" spans="1:10" ht="42" customHeight="1">
      <c r="A37" s="177" t="s">
        <v>269</v>
      </c>
      <c r="B37" s="178" t="s">
        <v>374</v>
      </c>
      <c r="C37" s="16" t="s">
        <v>291</v>
      </c>
      <c r="D37" s="16" t="s">
        <v>292</v>
      </c>
      <c r="E37" s="26" t="s">
        <v>383</v>
      </c>
      <c r="F37" s="16" t="s">
        <v>301</v>
      </c>
      <c r="G37" s="26" t="s">
        <v>295</v>
      </c>
      <c r="H37" s="16" t="s">
        <v>296</v>
      </c>
      <c r="I37" s="16" t="s">
        <v>297</v>
      </c>
      <c r="J37" s="26" t="s">
        <v>384</v>
      </c>
    </row>
    <row r="38" spans="1:10" ht="42" customHeight="1">
      <c r="A38" s="177" t="s">
        <v>269</v>
      </c>
      <c r="B38" s="178" t="s">
        <v>374</v>
      </c>
      <c r="C38" s="16" t="s">
        <v>291</v>
      </c>
      <c r="D38" s="16" t="s">
        <v>292</v>
      </c>
      <c r="E38" s="26" t="s">
        <v>385</v>
      </c>
      <c r="F38" s="16" t="s">
        <v>301</v>
      </c>
      <c r="G38" s="26" t="s">
        <v>386</v>
      </c>
      <c r="H38" s="16" t="s">
        <v>363</v>
      </c>
      <c r="I38" s="16" t="s">
        <v>297</v>
      </c>
      <c r="J38" s="26" t="s">
        <v>387</v>
      </c>
    </row>
    <row r="39" spans="1:10" ht="42" customHeight="1">
      <c r="A39" s="177" t="s">
        <v>269</v>
      </c>
      <c r="B39" s="178" t="s">
        <v>374</v>
      </c>
      <c r="C39" s="16" t="s">
        <v>291</v>
      </c>
      <c r="D39" s="16" t="s">
        <v>292</v>
      </c>
      <c r="E39" s="26" t="s">
        <v>388</v>
      </c>
      <c r="F39" s="16" t="s">
        <v>301</v>
      </c>
      <c r="G39" s="26" t="s">
        <v>389</v>
      </c>
      <c r="H39" s="16" t="s">
        <v>377</v>
      </c>
      <c r="I39" s="16" t="s">
        <v>297</v>
      </c>
      <c r="J39" s="26" t="s">
        <v>390</v>
      </c>
    </row>
    <row r="40" spans="1:10" ht="42" customHeight="1">
      <c r="A40" s="177" t="s">
        <v>269</v>
      </c>
      <c r="B40" s="178" t="s">
        <v>374</v>
      </c>
      <c r="C40" s="16" t="s">
        <v>291</v>
      </c>
      <c r="D40" s="16" t="s">
        <v>299</v>
      </c>
      <c r="E40" s="26" t="s">
        <v>391</v>
      </c>
      <c r="F40" s="16" t="s">
        <v>294</v>
      </c>
      <c r="G40" s="26" t="s">
        <v>392</v>
      </c>
      <c r="H40" s="16"/>
      <c r="I40" s="16" t="s">
        <v>348</v>
      </c>
      <c r="J40" s="26" t="s">
        <v>393</v>
      </c>
    </row>
    <row r="41" spans="1:10" ht="42" customHeight="1">
      <c r="A41" s="177" t="s">
        <v>269</v>
      </c>
      <c r="B41" s="178" t="s">
        <v>374</v>
      </c>
      <c r="C41" s="16" t="s">
        <v>291</v>
      </c>
      <c r="D41" s="16" t="s">
        <v>299</v>
      </c>
      <c r="E41" s="26" t="s">
        <v>394</v>
      </c>
      <c r="F41" s="16" t="s">
        <v>294</v>
      </c>
      <c r="G41" s="26" t="s">
        <v>295</v>
      </c>
      <c r="H41" s="16" t="s">
        <v>296</v>
      </c>
      <c r="I41" s="16" t="s">
        <v>297</v>
      </c>
      <c r="J41" s="26" t="s">
        <v>395</v>
      </c>
    </row>
    <row r="42" spans="1:10" ht="42" customHeight="1">
      <c r="A42" s="177" t="s">
        <v>269</v>
      </c>
      <c r="B42" s="178" t="s">
        <v>374</v>
      </c>
      <c r="C42" s="16" t="s">
        <v>291</v>
      </c>
      <c r="D42" s="16" t="s">
        <v>299</v>
      </c>
      <c r="E42" s="26" t="s">
        <v>396</v>
      </c>
      <c r="F42" s="16" t="s">
        <v>294</v>
      </c>
      <c r="G42" s="26" t="s">
        <v>295</v>
      </c>
      <c r="H42" s="16" t="s">
        <v>296</v>
      </c>
      <c r="I42" s="16" t="s">
        <v>297</v>
      </c>
      <c r="J42" s="26" t="s">
        <v>397</v>
      </c>
    </row>
    <row r="43" spans="1:10" ht="42" customHeight="1">
      <c r="A43" s="177" t="s">
        <v>269</v>
      </c>
      <c r="B43" s="178" t="s">
        <v>374</v>
      </c>
      <c r="C43" s="16" t="s">
        <v>291</v>
      </c>
      <c r="D43" s="16" t="s">
        <v>299</v>
      </c>
      <c r="E43" s="26" t="s">
        <v>398</v>
      </c>
      <c r="F43" s="16" t="s">
        <v>301</v>
      </c>
      <c r="G43" s="26" t="s">
        <v>355</v>
      </c>
      <c r="H43" s="16" t="s">
        <v>296</v>
      </c>
      <c r="I43" s="16" t="s">
        <v>297</v>
      </c>
      <c r="J43" s="26" t="s">
        <v>399</v>
      </c>
    </row>
    <row r="44" spans="1:10" ht="42" customHeight="1">
      <c r="A44" s="177" t="s">
        <v>269</v>
      </c>
      <c r="B44" s="178" t="s">
        <v>374</v>
      </c>
      <c r="C44" s="16" t="s">
        <v>291</v>
      </c>
      <c r="D44" s="16" t="s">
        <v>299</v>
      </c>
      <c r="E44" s="26" t="s">
        <v>400</v>
      </c>
      <c r="F44" s="16" t="s">
        <v>301</v>
      </c>
      <c r="G44" s="26" t="s">
        <v>355</v>
      </c>
      <c r="H44" s="16" t="s">
        <v>296</v>
      </c>
      <c r="I44" s="16" t="s">
        <v>297</v>
      </c>
      <c r="J44" s="26" t="s">
        <v>401</v>
      </c>
    </row>
    <row r="45" spans="1:10" ht="42" customHeight="1">
      <c r="A45" s="177" t="s">
        <v>269</v>
      </c>
      <c r="B45" s="178" t="s">
        <v>374</v>
      </c>
      <c r="C45" s="16" t="s">
        <v>291</v>
      </c>
      <c r="D45" s="16" t="s">
        <v>304</v>
      </c>
      <c r="E45" s="26" t="s">
        <v>369</v>
      </c>
      <c r="F45" s="16" t="s">
        <v>306</v>
      </c>
      <c r="G45" s="26" t="s">
        <v>94</v>
      </c>
      <c r="H45" s="16" t="s">
        <v>302</v>
      </c>
      <c r="I45" s="16" t="s">
        <v>297</v>
      </c>
      <c r="J45" s="26" t="s">
        <v>370</v>
      </c>
    </row>
    <row r="46" spans="1:10" ht="42" customHeight="1">
      <c r="A46" s="177" t="s">
        <v>269</v>
      </c>
      <c r="B46" s="178" t="s">
        <v>374</v>
      </c>
      <c r="C46" s="16" t="s">
        <v>308</v>
      </c>
      <c r="D46" s="16" t="s">
        <v>309</v>
      </c>
      <c r="E46" s="26" t="s">
        <v>402</v>
      </c>
      <c r="F46" s="16" t="s">
        <v>301</v>
      </c>
      <c r="G46" s="26" t="s">
        <v>403</v>
      </c>
      <c r="H46" s="16" t="s">
        <v>296</v>
      </c>
      <c r="I46" s="16" t="s">
        <v>297</v>
      </c>
      <c r="J46" s="26" t="s">
        <v>404</v>
      </c>
    </row>
    <row r="47" spans="1:10" ht="42" customHeight="1">
      <c r="A47" s="177" t="s">
        <v>269</v>
      </c>
      <c r="B47" s="178" t="s">
        <v>374</v>
      </c>
      <c r="C47" s="16" t="s">
        <v>308</v>
      </c>
      <c r="D47" s="16" t="s">
        <v>309</v>
      </c>
      <c r="E47" s="26" t="s">
        <v>405</v>
      </c>
      <c r="F47" s="16" t="s">
        <v>301</v>
      </c>
      <c r="G47" s="26" t="s">
        <v>318</v>
      </c>
      <c r="H47" s="16" t="s">
        <v>296</v>
      </c>
      <c r="I47" s="16" t="s">
        <v>297</v>
      </c>
      <c r="J47" s="26" t="s">
        <v>406</v>
      </c>
    </row>
    <row r="48" spans="1:10" ht="42" customHeight="1">
      <c r="A48" s="177" t="s">
        <v>269</v>
      </c>
      <c r="B48" s="178" t="s">
        <v>374</v>
      </c>
      <c r="C48" s="16" t="s">
        <v>308</v>
      </c>
      <c r="D48" s="16" t="s">
        <v>309</v>
      </c>
      <c r="E48" s="26" t="s">
        <v>407</v>
      </c>
      <c r="F48" s="16" t="s">
        <v>301</v>
      </c>
      <c r="G48" s="26" t="s">
        <v>355</v>
      </c>
      <c r="H48" s="16" t="s">
        <v>296</v>
      </c>
      <c r="I48" s="16" t="s">
        <v>297</v>
      </c>
      <c r="J48" s="26" t="s">
        <v>408</v>
      </c>
    </row>
    <row r="49" spans="1:10" ht="42" customHeight="1">
      <c r="A49" s="177" t="s">
        <v>269</v>
      </c>
      <c r="B49" s="178" t="s">
        <v>374</v>
      </c>
      <c r="C49" s="16" t="s">
        <v>308</v>
      </c>
      <c r="D49" s="16" t="s">
        <v>312</v>
      </c>
      <c r="E49" s="26" t="s">
        <v>409</v>
      </c>
      <c r="F49" s="16" t="s">
        <v>301</v>
      </c>
      <c r="G49" s="26" t="s">
        <v>410</v>
      </c>
      <c r="H49" s="16" t="s">
        <v>296</v>
      </c>
      <c r="I49" s="16" t="s">
        <v>297</v>
      </c>
      <c r="J49" s="26" t="s">
        <v>411</v>
      </c>
    </row>
    <row r="50" spans="1:10" ht="42" customHeight="1">
      <c r="A50" s="177" t="s">
        <v>269</v>
      </c>
      <c r="B50" s="178" t="s">
        <v>374</v>
      </c>
      <c r="C50" s="16" t="s">
        <v>308</v>
      </c>
      <c r="D50" s="16" t="s">
        <v>312</v>
      </c>
      <c r="E50" s="26" t="s">
        <v>412</v>
      </c>
      <c r="F50" s="16" t="s">
        <v>301</v>
      </c>
      <c r="G50" s="26" t="s">
        <v>94</v>
      </c>
      <c r="H50" s="16" t="s">
        <v>302</v>
      </c>
      <c r="I50" s="16" t="s">
        <v>297</v>
      </c>
      <c r="J50" s="26" t="s">
        <v>413</v>
      </c>
    </row>
    <row r="51" spans="1:10" ht="42" customHeight="1">
      <c r="A51" s="177" t="s">
        <v>269</v>
      </c>
      <c r="B51" s="178" t="s">
        <v>374</v>
      </c>
      <c r="C51" s="16" t="s">
        <v>308</v>
      </c>
      <c r="D51" s="16" t="s">
        <v>312</v>
      </c>
      <c r="E51" s="26" t="s">
        <v>414</v>
      </c>
      <c r="F51" s="16" t="s">
        <v>294</v>
      </c>
      <c r="G51" s="26" t="s">
        <v>415</v>
      </c>
      <c r="H51" s="16"/>
      <c r="I51" s="16" t="s">
        <v>348</v>
      </c>
      <c r="J51" s="26" t="s">
        <v>416</v>
      </c>
    </row>
    <row r="52" spans="1:10" ht="42" customHeight="1">
      <c r="A52" s="177" t="s">
        <v>269</v>
      </c>
      <c r="B52" s="178" t="s">
        <v>374</v>
      </c>
      <c r="C52" s="16" t="s">
        <v>315</v>
      </c>
      <c r="D52" s="16" t="s">
        <v>316</v>
      </c>
      <c r="E52" s="26" t="s">
        <v>317</v>
      </c>
      <c r="F52" s="16" t="s">
        <v>301</v>
      </c>
      <c r="G52" s="26" t="s">
        <v>318</v>
      </c>
      <c r="H52" s="16" t="s">
        <v>296</v>
      </c>
      <c r="I52" s="16" t="s">
        <v>297</v>
      </c>
      <c r="J52" s="26" t="s">
        <v>417</v>
      </c>
    </row>
    <row r="53" spans="1:10" ht="42" customHeight="1">
      <c r="A53" s="177" t="s">
        <v>269</v>
      </c>
      <c r="B53" s="178" t="s">
        <v>374</v>
      </c>
      <c r="C53" s="16" t="s">
        <v>315</v>
      </c>
      <c r="D53" s="16" t="s">
        <v>316</v>
      </c>
      <c r="E53" s="26" t="s">
        <v>418</v>
      </c>
      <c r="F53" s="16" t="s">
        <v>301</v>
      </c>
      <c r="G53" s="26" t="s">
        <v>419</v>
      </c>
      <c r="H53" s="16" t="s">
        <v>296</v>
      </c>
      <c r="I53" s="16" t="s">
        <v>297</v>
      </c>
      <c r="J53" s="26" t="s">
        <v>420</v>
      </c>
    </row>
    <row r="54" spans="1:10" ht="42" customHeight="1">
      <c r="A54" s="177" t="s">
        <v>269</v>
      </c>
      <c r="B54" s="178" t="s">
        <v>374</v>
      </c>
      <c r="C54" s="16" t="s">
        <v>315</v>
      </c>
      <c r="D54" s="16" t="s">
        <v>316</v>
      </c>
      <c r="E54" s="26" t="s">
        <v>421</v>
      </c>
      <c r="F54" s="16" t="s">
        <v>301</v>
      </c>
      <c r="G54" s="26" t="s">
        <v>355</v>
      </c>
      <c r="H54" s="16" t="s">
        <v>296</v>
      </c>
      <c r="I54" s="16" t="s">
        <v>297</v>
      </c>
      <c r="J54" s="26" t="s">
        <v>422</v>
      </c>
    </row>
    <row r="55" spans="1:10" ht="42" customHeight="1">
      <c r="A55" s="177" t="s">
        <v>269</v>
      </c>
      <c r="B55" s="178" t="s">
        <v>374</v>
      </c>
      <c r="C55" s="16" t="s">
        <v>315</v>
      </c>
      <c r="D55" s="16" t="s">
        <v>316</v>
      </c>
      <c r="E55" s="26" t="s">
        <v>423</v>
      </c>
      <c r="F55" s="16" t="s">
        <v>301</v>
      </c>
      <c r="G55" s="26" t="s">
        <v>318</v>
      </c>
      <c r="H55" s="16" t="s">
        <v>296</v>
      </c>
      <c r="I55" s="16" t="s">
        <v>297</v>
      </c>
      <c r="J55" s="26" t="s">
        <v>424</v>
      </c>
    </row>
  </sheetData>
  <mergeCells count="12">
    <mergeCell ref="A3:J3"/>
    <mergeCell ref="A4:H4"/>
    <mergeCell ref="A9:A14"/>
    <mergeCell ref="B9:B14"/>
    <mergeCell ref="A15:A20"/>
    <mergeCell ref="B15:B20"/>
    <mergeCell ref="A21:A28"/>
    <mergeCell ref="B21:B28"/>
    <mergeCell ref="A29:A34"/>
    <mergeCell ref="B29:B34"/>
    <mergeCell ref="A35:A55"/>
    <mergeCell ref="B35:B55"/>
  </mergeCells>
  <phoneticPr fontId="16" type="noConversion"/>
  <printOptions horizontalCentered="1"/>
  <pageMargins left="0.96" right="0.96" top="0.72" bottom="0.72" header="0" footer="0"/>
  <pageSetup paperSize="9" scale="69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工作表</vt:lpstr>
      </vt:variant>
      <vt:variant>
        <vt:i4>17</vt:i4>
      </vt:variant>
      <vt:variant>
        <vt:lpstr>命名范围</vt:lpstr>
      </vt:variant>
      <vt:variant>
        <vt:i4>17</vt:i4>
      </vt:variant>
    </vt:vector>
  </HeadingPairs>
  <TitlesOfParts>
    <vt:vector size="34" baseType="lpstr">
      <vt:lpstr>部门财务收支预算总表</vt:lpstr>
      <vt:lpstr>部门收入预算表</vt:lpstr>
      <vt:lpstr>部门支出预算表</vt:lpstr>
      <vt:lpstr>部门财政拨款收支预算总表</vt:lpstr>
      <vt:lpstr>一般公共预算支出预算表（按功能科目分类）</vt:lpstr>
      <vt:lpstr>一般公共预算“三公”经费支出预算表</vt:lpstr>
      <vt:lpstr>部门基本支出预算表</vt:lpstr>
      <vt:lpstr>部门项目支出预算表</vt:lpstr>
      <vt:lpstr>部门项目支出绩效目标表</vt:lpstr>
      <vt:lpstr>部门政府性基金预算支出预算表</vt:lpstr>
      <vt:lpstr>部门政府采购预算表</vt:lpstr>
      <vt:lpstr>部门政府购买服务预算表</vt:lpstr>
      <vt:lpstr>市对下转移支付预算表</vt:lpstr>
      <vt:lpstr>市对下转移支付绩效目标表</vt:lpstr>
      <vt:lpstr>新增资产配置表</vt:lpstr>
      <vt:lpstr>上级转移支付补助项目支出预算表</vt:lpstr>
      <vt:lpstr>部门项目中期规划预算表</vt:lpstr>
      <vt:lpstr>部门财务收支预算总表!Print_Titles</vt:lpstr>
      <vt:lpstr>部门财政拨款收支预算总表!Print_Titles</vt:lpstr>
      <vt:lpstr>部门基本支出预算表!Print_Titles</vt:lpstr>
      <vt:lpstr>部门收入预算表!Print_Titles</vt:lpstr>
      <vt:lpstr>部门项目支出绩效目标表!Print_Titles</vt:lpstr>
      <vt:lpstr>部门项目支出预算表!Print_Titles</vt:lpstr>
      <vt:lpstr>部门项目中期规划预算表!Print_Titles</vt:lpstr>
      <vt:lpstr>部门政府采购预算表!Print_Titles</vt:lpstr>
      <vt:lpstr>部门政府购买服务预算表!Print_Titles</vt:lpstr>
      <vt:lpstr>部门政府性基金预算支出预算表!Print_Titles</vt:lpstr>
      <vt:lpstr>部门支出预算表!Print_Titles</vt:lpstr>
      <vt:lpstr>上级转移支付补助项目支出预算表!Print_Titles</vt:lpstr>
      <vt:lpstr>市对下转移支付绩效目标表!Print_Titles</vt:lpstr>
      <vt:lpstr>市对下转移支付预算表!Print_Titles</vt:lpstr>
      <vt:lpstr>新增资产配置表!Print_Titles</vt:lpstr>
      <vt:lpstr>一般公共预算“三公”经费支出预算表!Print_Titles</vt:lpstr>
      <vt:lpstr>'一般公共预算支出预算表（按功能科目分类）'!Print_Titles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AutoBVT</cp:lastModifiedBy>
  <dcterms:created xsi:type="dcterms:W3CDTF">2025-02-07T07:10:27Z</dcterms:created>
  <dcterms:modified xsi:type="dcterms:W3CDTF">2025-02-08T02:17:51Z</dcterms:modified>
</cp:coreProperties>
</file>